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18 YAŞ ALTI 1.AŞAMA\"/>
    </mc:Choice>
  </mc:AlternateContent>
  <bookViews>
    <workbookView xWindow="0" yWindow="0" windowWidth="11925" windowHeight="6255" tabRatio="852" activeTab="3"/>
  </bookViews>
  <sheets>
    <sheet name="IĞDIR ERKEK GRUP" sheetId="17" r:id="rId1"/>
    <sheet name="IĞDIR ERKEK OYUNCULAR " sheetId="26" r:id="rId2"/>
    <sheet name="IĞDIR KADIN GRUP" sheetId="24" r:id="rId3"/>
    <sheet name="IĞDIR KADIN OYUNCULAR" sheetId="27" r:id="rId4"/>
    <sheet name="IĞDIR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'IĞDIR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'IĞDIR ERKEK GRUP'!$B$2:$X$9</definedName>
    <definedName name="_xlnm.Print_Area" localSheetId="2">'IĞDIR KADIN GRUP'!#REF!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7" l="1"/>
  <c r="S18" i="24" l="1"/>
  <c r="R18" i="24"/>
  <c r="Q18" i="24"/>
  <c r="O18" i="24"/>
  <c r="H18" i="24"/>
  <c r="E18" i="24"/>
  <c r="X17" i="24"/>
  <c r="W17" i="24"/>
  <c r="V17" i="24"/>
  <c r="U17" i="24"/>
  <c r="X16" i="24"/>
  <c r="W16" i="24"/>
  <c r="V16" i="24"/>
  <c r="U16" i="24"/>
  <c r="X15" i="24"/>
  <c r="W15" i="24"/>
  <c r="V15" i="24"/>
  <c r="U15" i="24"/>
  <c r="X14" i="24"/>
  <c r="W14" i="24"/>
  <c r="V14" i="24"/>
  <c r="U14" i="24"/>
  <c r="X13" i="24"/>
  <c r="W13" i="24"/>
  <c r="V13" i="24"/>
  <c r="U13" i="24"/>
  <c r="X12" i="24"/>
  <c r="W12" i="24"/>
  <c r="V12" i="24"/>
  <c r="U12" i="24"/>
  <c r="X11" i="24"/>
  <c r="W11" i="24"/>
  <c r="V11" i="24"/>
  <c r="U11" i="24"/>
  <c r="X10" i="24"/>
  <c r="W10" i="24"/>
  <c r="V10" i="24"/>
  <c r="U10" i="24"/>
  <c r="X9" i="24"/>
  <c r="W9" i="24"/>
  <c r="V9" i="24"/>
  <c r="U9" i="24"/>
  <c r="X8" i="24"/>
  <c r="W8" i="24"/>
  <c r="V8" i="24"/>
  <c r="U8" i="24"/>
  <c r="R8" i="24"/>
  <c r="S8" i="24" s="1"/>
  <c r="Q8" i="24"/>
  <c r="N8" i="24"/>
  <c r="M8" i="24"/>
  <c r="L8" i="24"/>
  <c r="K8" i="24"/>
  <c r="AI8" i="24" s="1"/>
  <c r="J8" i="24"/>
  <c r="I8" i="24"/>
  <c r="AH8" i="24" s="1"/>
  <c r="H8" i="24"/>
  <c r="G8" i="24"/>
  <c r="F8" i="24"/>
  <c r="E8" i="24"/>
  <c r="AI7" i="24"/>
  <c r="X7" i="24"/>
  <c r="W7" i="24"/>
  <c r="V7" i="24"/>
  <c r="U7" i="24"/>
  <c r="R7" i="24"/>
  <c r="Q7" i="24"/>
  <c r="S7" i="24" s="1"/>
  <c r="N7" i="24"/>
  <c r="AJ7" i="24" s="1"/>
  <c r="M7" i="24"/>
  <c r="L7" i="24"/>
  <c r="K7" i="24"/>
  <c r="J7" i="24"/>
  <c r="I7" i="24"/>
  <c r="H7" i="24"/>
  <c r="G7" i="24"/>
  <c r="AG7" i="24" s="1"/>
  <c r="F7" i="24"/>
  <c r="AF7" i="24" s="1"/>
  <c r="E7" i="24"/>
  <c r="X6" i="24"/>
  <c r="W6" i="24"/>
  <c r="V6" i="24"/>
  <c r="U6" i="24"/>
  <c r="R6" i="24"/>
  <c r="S6" i="24" s="1"/>
  <c r="Q6" i="24"/>
  <c r="N6" i="24"/>
  <c r="M6" i="24"/>
  <c r="L6" i="24"/>
  <c r="K6" i="24"/>
  <c r="AI6" i="24" s="1"/>
  <c r="J6" i="24"/>
  <c r="I6" i="24"/>
  <c r="AH6" i="24" s="1"/>
  <c r="H6" i="24"/>
  <c r="G6" i="24"/>
  <c r="F6" i="24"/>
  <c r="E6" i="24"/>
  <c r="AI5" i="24"/>
  <c r="X5" i="24"/>
  <c r="W5" i="24"/>
  <c r="V5" i="24"/>
  <c r="U5" i="24"/>
  <c r="R5" i="24"/>
  <c r="Q5" i="24"/>
  <c r="S5" i="24" s="1"/>
  <c r="N5" i="24"/>
  <c r="AJ5" i="24" s="1"/>
  <c r="M5" i="24"/>
  <c r="L5" i="24"/>
  <c r="K5" i="24"/>
  <c r="J5" i="24"/>
  <c r="I5" i="24"/>
  <c r="H5" i="24"/>
  <c r="G5" i="24"/>
  <c r="AG5" i="24" s="1"/>
  <c r="F5" i="24"/>
  <c r="AF5" i="24" s="1"/>
  <c r="E5" i="24"/>
  <c r="X4" i="24"/>
  <c r="W4" i="24"/>
  <c r="V4" i="24"/>
  <c r="U4" i="24"/>
  <c r="R4" i="24"/>
  <c r="Q4" i="24"/>
  <c r="N4" i="24"/>
  <c r="M4" i="24"/>
  <c r="AJ4" i="24" s="1"/>
  <c r="L4" i="24"/>
  <c r="K4" i="24"/>
  <c r="AI4" i="24" s="1"/>
  <c r="J4" i="24"/>
  <c r="I4" i="24"/>
  <c r="AH4" i="24" s="1"/>
  <c r="H4" i="24"/>
  <c r="G4" i="24"/>
  <c r="F4" i="24"/>
  <c r="E4" i="24"/>
  <c r="AF4" i="24" s="1"/>
  <c r="X3" i="24"/>
  <c r="W3" i="24"/>
  <c r="V3" i="24"/>
  <c r="U3" i="24"/>
  <c r="R3" i="24"/>
  <c r="Q3" i="24"/>
  <c r="N3" i="24"/>
  <c r="M3" i="24"/>
  <c r="AJ3" i="24" s="1"/>
  <c r="L3" i="24"/>
  <c r="K3" i="24"/>
  <c r="J3" i="24"/>
  <c r="I3" i="24"/>
  <c r="AH3" i="24" s="1"/>
  <c r="H3" i="24"/>
  <c r="G3" i="24"/>
  <c r="F3" i="24"/>
  <c r="E3" i="24"/>
  <c r="AF3" i="24" s="1"/>
  <c r="S3" i="24" l="1"/>
  <c r="S4" i="24"/>
  <c r="AF6" i="24"/>
  <c r="D6" i="24" s="1"/>
  <c r="AJ6" i="24"/>
  <c r="AF8" i="24"/>
  <c r="AJ8" i="24"/>
  <c r="D8" i="24" s="1"/>
  <c r="AG3" i="24"/>
  <c r="AI3" i="24"/>
  <c r="D3" i="24" s="1"/>
  <c r="AG4" i="24"/>
  <c r="AH5" i="24"/>
  <c r="AG6" i="24"/>
  <c r="AH7" i="24"/>
  <c r="D7" i="24" s="1"/>
  <c r="AG8" i="24"/>
  <c r="D4" i="24"/>
  <c r="O6" i="24"/>
  <c r="O7" i="24"/>
  <c r="O5" i="24"/>
  <c r="O8" i="24"/>
  <c r="O3" i="24"/>
  <c r="O4" i="24"/>
  <c r="J2" i="27" l="1"/>
  <c r="G2" i="27"/>
  <c r="D2" i="27"/>
  <c r="A2" i="27"/>
  <c r="G2" i="26"/>
  <c r="D2" i="26"/>
  <c r="A2" i="26"/>
  <c r="U3" i="17" l="1"/>
  <c r="U4" i="17"/>
  <c r="V4" i="17"/>
  <c r="U5" i="17"/>
  <c r="V5" i="17"/>
  <c r="U6" i="17"/>
  <c r="V6" i="17"/>
  <c r="U7" i="17"/>
  <c r="V7" i="17"/>
  <c r="U8" i="17"/>
  <c r="V8" i="17"/>
  <c r="X8" i="17" l="1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17" l="1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<sst xmlns="http://schemas.openxmlformats.org/spreadsheetml/2006/main" count="208" uniqueCount="94">
  <si>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</si>
  <si>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</si>
  <si>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</si>
  <si>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</si>
  <si>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</si>
  <si>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</si>
  <si>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</si>
  <si>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</si>
  <si>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</si>
  <si>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</si>
  <si>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</si>
  <si>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</si>
  <si>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</si>
  <si>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</si>
  <si>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</si>
  <si>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</si>
  <si>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</si>
  <si>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</si>
  <si>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</si>
  <si>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</si>
  <si>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</si>
  <si>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</si>
  <si>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</si>
  <si>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</si>
  <si>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</si>
  <si>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</si>
  <si>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</si>
  <si>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</si>
  <si>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</si>
  <si>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</si>
  <si>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ERKEKLER</t>
  </si>
  <si>
    <t>IĞDIR-18 YAŞ ALTI TAKIM ŞAMPİYONASI 1.AŞAMA -ERKEKLER</t>
  </si>
  <si>
    <t>IĞDIR-18 YAŞ ALTI  TAKIM ŞAMPİYONASI 1.AŞAMA ERKEKLER</t>
  </si>
  <si>
    <t>IĞDIR-18 YAŞ ALTI TAKIM ŞAMPİYONASI 1.AŞAMA -KADINLAR</t>
  </si>
  <si>
    <t>IĞDIR-18 YAŞ ALTI  TAKIM ŞAMPİYONASI 1.AŞAMA  KADINLAR</t>
  </si>
  <si>
    <t>IĞDIR-18 YAŞ TAKIM ŞAMPİYONASI 1.AŞAMA  MAÇ PROGRAMI</t>
  </si>
  <si>
    <t>IĞDIR GENÇLİK VE SPOR İL MÜD.S.K.</t>
  </si>
  <si>
    <t>IĞDIR TENİS VE DAĞCILIK S.K.</t>
  </si>
  <si>
    <t>IĞDIR YURDUM GENÇLİK VE S.K.</t>
  </si>
  <si>
    <t>BYE</t>
  </si>
  <si>
    <t>IĞDIR PERA KİDS S.K.</t>
  </si>
  <si>
    <t>IĞDIR GENÇLİK VE SPOR İL MÜDÜRLÜĞÜ S. K.</t>
  </si>
  <si>
    <t>NİHAT ÖZSULAR</t>
  </si>
  <si>
    <t>ALİ EREN SÖNMEZ</t>
  </si>
  <si>
    <t>KAAN ZORMAN</t>
  </si>
  <si>
    <t>IĞDIR TENİS VE DAĞCILIK SPOR KULÜBÜ</t>
  </si>
  <si>
    <t>ALİ TURAB ARASLI</t>
  </si>
  <si>
    <t>GÜNEY ARAS</t>
  </si>
  <si>
    <t xml:space="preserve">ALPEREN AKAR </t>
  </si>
  <si>
    <t>MUHAMMED HAMZA YILMAZ</t>
  </si>
  <si>
    <t>HAMZA DOĞRU</t>
  </si>
  <si>
    <t>IĞDIR YURDUM GENÇLİK VE SPOR KULÜBÜ</t>
  </si>
  <si>
    <t>YUSUF ALİ FIRAT</t>
  </si>
  <si>
    <t>FIRAT UYGUN</t>
  </si>
  <si>
    <t>KASIM KIZILTAŞ</t>
  </si>
  <si>
    <t>IĞDIR GENÇLİK VE SPOR İ. M. S. K.</t>
  </si>
  <si>
    <t>ROJBİN AŞUT</t>
  </si>
  <si>
    <t>SELEN ARAS</t>
  </si>
  <si>
    <t>HİRANUR ABAY</t>
  </si>
  <si>
    <t>KÜBRA CAN</t>
  </si>
  <si>
    <t>ASİYE YAŞAR</t>
  </si>
  <si>
    <t>KÜBRANUR BİNDİK</t>
  </si>
  <si>
    <t>EYLÜL TUTUK</t>
  </si>
  <si>
    <t>ERVANUR ÇOLAK</t>
  </si>
  <si>
    <t>BEJNA TAŞDEMİR</t>
  </si>
  <si>
    <t>ELA BOZKIR</t>
  </si>
  <si>
    <t>HATİCE KÜBRA MOÇ</t>
  </si>
  <si>
    <t>MERVE VARHAN</t>
  </si>
  <si>
    <t>ZEYNEP KIZILTAŞ</t>
  </si>
  <si>
    <t>IĞDIR PERA KİDS SPOR KULÜBÜ</t>
  </si>
  <si>
    <t>NERGİZ ÇARK</t>
  </si>
  <si>
    <t>YILDIZ ANGAY</t>
  </si>
  <si>
    <t>FATMANUR EMRE</t>
  </si>
  <si>
    <t>KORT 3</t>
  </si>
  <si>
    <t>KORT 4</t>
  </si>
  <si>
    <t>ERKEK 1.GRUP</t>
  </si>
  <si>
    <t xml:space="preserve">OYUNCULAR </t>
  </si>
  <si>
    <t>1-6</t>
  </si>
  <si>
    <t>2-5</t>
  </si>
  <si>
    <t>1-5</t>
  </si>
  <si>
    <t>6-4</t>
  </si>
  <si>
    <t>5-3</t>
  </si>
  <si>
    <t>6-2</t>
  </si>
  <si>
    <t>4-2</t>
  </si>
  <si>
    <t>5-6</t>
  </si>
  <si>
    <t>3-6</t>
  </si>
  <si>
    <t>4-5</t>
  </si>
  <si>
    <t>KEY KOLEJİ S.K.</t>
  </si>
  <si>
    <t>IĞDIR KADINLAR</t>
  </si>
  <si>
    <t>IĞDIR ERKEKLER</t>
  </si>
  <si>
    <t>KEY KOLEJİ SPOR KULÜBÜ</t>
  </si>
  <si>
    <t>SUHAN AÇİL</t>
  </si>
  <si>
    <t>ZEHRA ÖZÇELİK</t>
  </si>
  <si>
    <t>EDA SU TUTUK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</si>
</sst>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8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26"/>
      <name val="Times New Roman"/>
      <family val="1"/>
      <charset val="162"/>
    </font>
    <font>
      <sz val="1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  <font>
      <sz val="11"/>
      <color indexed="9"/>
      <name val="Calibri"/>
      <family val="2"/>
      <charset val="162"/>
    </font>
    <font>
      <b/>
      <sz val="18"/>
      <color theme="1"/>
      <name val="Calibri"/>
      <family val="2"/>
      <charset val="162"/>
    </font>
    <font>
      <sz val="8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b/>
      <sz val="12"/>
      <name val="Arial Tur"/>
      <charset val="16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theme="5" tint="0.59999389629810485"/>
        <bgColor indexed="2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22" fillId="14" borderId="0" applyNumberFormat="0" applyBorder="0" applyAlignment="0" applyProtection="0"/>
  </cellStyleXfs>
  <cellXfs count="2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19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0" fillId="0" borderId="0" xfId="0" applyBorder="1"/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 textRotation="90"/>
    </xf>
    <xf numFmtId="0" fontId="10" fillId="0" borderId="53" xfId="2" applyFont="1" applyBorder="1" applyAlignment="1">
      <alignment horizontal="center" vertical="center" textRotation="90"/>
    </xf>
    <xf numFmtId="0" fontId="10" fillId="0" borderId="54" xfId="2" applyFont="1" applyBorder="1" applyAlignment="1">
      <alignment horizontal="center" vertical="center" textRotation="90"/>
    </xf>
    <xf numFmtId="0" fontId="10" fillId="0" borderId="55" xfId="2" applyFont="1" applyBorder="1" applyAlignment="1">
      <alignment horizontal="center" vertical="center" textRotation="90"/>
    </xf>
    <xf numFmtId="0" fontId="10" fillId="5" borderId="56" xfId="2" applyFont="1" applyFill="1" applyBorder="1" applyAlignment="1">
      <alignment horizontal="center" vertical="center" textRotation="90"/>
    </xf>
    <xf numFmtId="0" fontId="10" fillId="0" borderId="57" xfId="2" applyFont="1" applyBorder="1" applyAlignment="1">
      <alignment horizontal="center" vertical="center" textRotation="90"/>
    </xf>
    <xf numFmtId="0" fontId="10" fillId="5" borderId="58" xfId="2" applyFont="1" applyFill="1" applyBorder="1" applyAlignment="1">
      <alignment horizontal="center" vertical="center" textRotation="90"/>
    </xf>
    <xf numFmtId="0" fontId="10" fillId="0" borderId="11" xfId="2" applyFont="1" applyBorder="1" applyAlignment="1">
      <alignment horizontal="center" vertical="center" textRotation="90"/>
    </xf>
    <xf numFmtId="49" fontId="7" fillId="4" borderId="12" xfId="2" applyNumberFormat="1" applyFill="1" applyBorder="1" applyAlignment="1">
      <alignment horizontal="center"/>
    </xf>
    <xf numFmtId="0" fontId="24" fillId="0" borderId="17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49" fontId="7" fillId="16" borderId="12" xfId="2" applyNumberFormat="1" applyFill="1" applyBorder="1" applyAlignment="1">
      <alignment horizontal="center"/>
    </xf>
    <xf numFmtId="0" fontId="7" fillId="0" borderId="60" xfId="2" applyBorder="1" applyAlignment="1">
      <alignment horizontal="center"/>
    </xf>
    <xf numFmtId="0" fontId="7" fillId="0" borderId="61" xfId="2" applyBorder="1" applyAlignment="1">
      <alignment horizontal="center"/>
    </xf>
    <xf numFmtId="0" fontId="7" fillId="0" borderId="62" xfId="2" applyBorder="1" applyAlignment="1">
      <alignment horizontal="center"/>
    </xf>
    <xf numFmtId="0" fontId="7" fillId="0" borderId="63" xfId="2" applyBorder="1" applyAlignment="1">
      <alignment horizontal="center"/>
    </xf>
    <xf numFmtId="0" fontId="7" fillId="0" borderId="64" xfId="2" applyBorder="1" applyAlignment="1">
      <alignment horizontal="center"/>
    </xf>
    <xf numFmtId="49" fontId="7" fillId="16" borderId="65" xfId="2" applyNumberFormat="1" applyFill="1" applyBorder="1" applyAlignment="1">
      <alignment horizontal="center"/>
    </xf>
    <xf numFmtId="0" fontId="7" fillId="0" borderId="66" xfId="2" applyBorder="1"/>
    <xf numFmtId="0" fontId="12" fillId="0" borderId="67" xfId="2" applyFont="1" applyBorder="1" applyAlignment="1">
      <alignment horizontal="center" vertical="center"/>
    </xf>
    <xf numFmtId="0" fontId="8" fillId="0" borderId="52" xfId="2" applyFont="1" applyBorder="1"/>
    <xf numFmtId="0" fontId="11" fillId="0" borderId="68" xfId="2" applyFont="1" applyBorder="1" applyAlignment="1">
      <alignment horizontal="center"/>
    </xf>
    <xf numFmtId="0" fontId="7" fillId="0" borderId="69" xfId="2" applyBorder="1" applyAlignment="1">
      <alignment horizontal="center"/>
    </xf>
    <xf numFmtId="0" fontId="9" fillId="0" borderId="70" xfId="2" applyFont="1" applyBorder="1" applyAlignment="1">
      <alignment horizontal="center"/>
    </xf>
    <xf numFmtId="0" fontId="7" fillId="0" borderId="71" xfId="2" applyBorder="1" applyAlignment="1">
      <alignment horizontal="center"/>
    </xf>
    <xf numFmtId="0" fontId="7" fillId="5" borderId="72" xfId="2" applyFill="1" applyBorder="1" applyAlignment="1">
      <alignment horizontal="center"/>
    </xf>
    <xf numFmtId="49" fontId="7" fillId="17" borderId="12" xfId="2" applyNumberFormat="1" applyFill="1" applyBorder="1" applyAlignment="1">
      <alignment horizontal="center"/>
    </xf>
    <xf numFmtId="0" fontId="7" fillId="0" borderId="73" xfId="2" applyBorder="1"/>
    <xf numFmtId="0" fontId="7" fillId="0" borderId="51" xfId="2" applyBorder="1"/>
    <xf numFmtId="49" fontId="7" fillId="18" borderId="12" xfId="2" applyNumberFormat="1" applyFill="1" applyBorder="1" applyAlignment="1">
      <alignment horizontal="center"/>
    </xf>
    <xf numFmtId="0" fontId="7" fillId="0" borderId="74" xfId="2" applyBorder="1" applyAlignment="1">
      <alignment horizontal="center"/>
    </xf>
    <xf numFmtId="0" fontId="7" fillId="0" borderId="75" xfId="2" applyBorder="1" applyAlignment="1">
      <alignment horizontal="center"/>
    </xf>
    <xf numFmtId="0" fontId="7" fillId="0" borderId="76" xfId="2" applyBorder="1" applyAlignment="1">
      <alignment horizontal="center"/>
    </xf>
    <xf numFmtId="0" fontId="7" fillId="0" borderId="77" xfId="2" applyBorder="1" applyAlignment="1">
      <alignment horizontal="center"/>
    </xf>
    <xf numFmtId="0" fontId="7" fillId="5" borderId="78" xfId="2" applyFill="1" applyBorder="1" applyAlignment="1">
      <alignment horizontal="center"/>
    </xf>
    <xf numFmtId="0" fontId="7" fillId="0" borderId="79" xfId="2" applyBorder="1" applyAlignment="1">
      <alignment horizontal="center"/>
    </xf>
    <xf numFmtId="49" fontId="7" fillId="18" borderId="67" xfId="2" applyNumberFormat="1" applyFill="1" applyBorder="1" applyAlignment="1">
      <alignment horizontal="center"/>
    </xf>
    <xf numFmtId="0" fontId="7" fillId="0" borderId="80" xfId="2" applyBorder="1"/>
    <xf numFmtId="49" fontId="7" fillId="19" borderId="12" xfId="2" applyNumberFormat="1" applyFill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8" fillId="0" borderId="81" xfId="2" applyFont="1" applyBorder="1"/>
    <xf numFmtId="0" fontId="11" fillId="0" borderId="82" xfId="2" applyFont="1" applyBorder="1" applyAlignment="1">
      <alignment horizontal="center"/>
    </xf>
    <xf numFmtId="0" fontId="7" fillId="0" borderId="83" xfId="2" applyBorder="1" applyAlignment="1">
      <alignment horizontal="center"/>
    </xf>
    <xf numFmtId="0" fontId="7" fillId="0" borderId="84" xfId="2" applyBorder="1" applyAlignment="1">
      <alignment horizontal="center"/>
    </xf>
    <xf numFmtId="0" fontId="7" fillId="0" borderId="15" xfId="2" applyBorder="1" applyAlignment="1">
      <alignment horizontal="center"/>
    </xf>
    <xf numFmtId="0" fontId="7" fillId="0" borderId="85" xfId="2" applyBorder="1" applyAlignment="1">
      <alignment horizontal="center"/>
    </xf>
    <xf numFmtId="0" fontId="7" fillId="5" borderId="86" xfId="2" applyFill="1" applyBorder="1" applyAlignment="1">
      <alignment horizontal="center"/>
    </xf>
    <xf numFmtId="0" fontId="9" fillId="0" borderId="87" xfId="2" applyFont="1" applyBorder="1" applyAlignment="1">
      <alignment horizontal="center"/>
    </xf>
    <xf numFmtId="0" fontId="7" fillId="0" borderId="88" xfId="2" applyBorder="1" applyAlignment="1">
      <alignment horizontal="center"/>
    </xf>
    <xf numFmtId="0" fontId="7" fillId="5" borderId="7" xfId="2" applyFill="1" applyBorder="1" applyAlignment="1">
      <alignment horizontal="center"/>
    </xf>
    <xf numFmtId="49" fontId="7" fillId="19" borderId="2" xfId="2" applyNumberFormat="1" applyFill="1" applyBorder="1" applyAlignment="1">
      <alignment horizontal="center"/>
    </xf>
    <xf numFmtId="0" fontId="7" fillId="0" borderId="89" xfId="2" applyBorder="1"/>
    <xf numFmtId="0" fontId="7" fillId="0" borderId="90" xfId="2" applyBorder="1"/>
    <xf numFmtId="0" fontId="7" fillId="0" borderId="91" xfId="2" applyBorder="1" applyAlignment="1">
      <alignment horizontal="center"/>
    </xf>
    <xf numFmtId="0" fontId="7" fillId="0" borderId="92" xfId="2" applyBorder="1" applyAlignment="1">
      <alignment horizontal="center"/>
    </xf>
    <xf numFmtId="164" fontId="25" fillId="3" borderId="11" xfId="0" applyNumberFormat="1" applyFont="1" applyFill="1" applyBorder="1" applyAlignment="1">
      <alignment horizontal="center" vertical="center"/>
    </xf>
    <xf numFmtId="20" fontId="25" fillId="3" borderId="49" xfId="0" applyNumberFormat="1" applyFont="1" applyFill="1" applyBorder="1" applyAlignment="1">
      <alignment horizontal="center" vertical="center"/>
    </xf>
    <xf numFmtId="20" fontId="25" fillId="3" borderId="11" xfId="0" applyNumberFormat="1" applyFont="1" applyFill="1" applyBorder="1" applyAlignment="1">
      <alignment horizontal="center" vertical="center"/>
    </xf>
    <xf numFmtId="49" fontId="25" fillId="3" borderId="11" xfId="0" applyNumberFormat="1" applyFont="1" applyFill="1" applyBorder="1" applyAlignment="1">
      <alignment horizontal="center" vertical="center"/>
    </xf>
    <xf numFmtId="20" fontId="25" fillId="3" borderId="12" xfId="0" applyNumberFormat="1" applyFont="1" applyFill="1" applyBorder="1" applyAlignment="1">
      <alignment horizontal="center" vertical="center"/>
    </xf>
    <xf numFmtId="49" fontId="25" fillId="3" borderId="12" xfId="0" applyNumberFormat="1" applyFont="1" applyFill="1" applyBorder="1" applyAlignment="1">
      <alignment horizontal="center" vertical="center"/>
    </xf>
    <xf numFmtId="164" fontId="25" fillId="3" borderId="12" xfId="0" applyNumberFormat="1" applyFont="1" applyFill="1" applyBorder="1" applyAlignment="1">
      <alignment horizontal="center" vertical="center"/>
    </xf>
    <xf numFmtId="164" fontId="25" fillId="3" borderId="65" xfId="0" applyNumberFormat="1" applyFont="1" applyFill="1" applyBorder="1" applyAlignment="1">
      <alignment horizontal="center" vertical="center"/>
    </xf>
    <xf numFmtId="20" fontId="25" fillId="3" borderId="3" xfId="0" applyNumberFormat="1" applyFont="1" applyFill="1" applyBorder="1" applyAlignment="1">
      <alignment horizontal="center" vertical="center"/>
    </xf>
    <xf numFmtId="20" fontId="25" fillId="3" borderId="65" xfId="0" applyNumberFormat="1" applyFont="1" applyFill="1" applyBorder="1" applyAlignment="1">
      <alignment horizontal="center" vertical="center"/>
    </xf>
    <xf numFmtId="49" fontId="25" fillId="3" borderId="65" xfId="0" applyNumberFormat="1" applyFont="1" applyFill="1" applyBorder="1" applyAlignment="1">
      <alignment horizontal="center" vertical="center"/>
    </xf>
    <xf numFmtId="164" fontId="25" fillId="6" borderId="4" xfId="0" applyNumberFormat="1" applyFont="1" applyFill="1" applyBorder="1" applyAlignment="1">
      <alignment horizontal="center" vertical="center"/>
    </xf>
    <xf numFmtId="20" fontId="25" fillId="6" borderId="4" xfId="0" applyNumberFormat="1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49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65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7" fillId="6" borderId="4" xfId="2" applyFont="1" applyFill="1" applyBorder="1" applyAlignment="1">
      <alignment horizontal="left"/>
    </xf>
    <xf numFmtId="0" fontId="25" fillId="6" borderId="4" xfId="0" applyFont="1" applyFill="1" applyBorder="1" applyAlignment="1">
      <alignment horizontal="left" vertical="center"/>
    </xf>
    <xf numFmtId="0" fontId="26" fillId="6" borderId="94" xfId="0" applyFont="1" applyFill="1" applyBorder="1" applyAlignment="1">
      <alignment horizontal="center" vertical="center"/>
    </xf>
    <xf numFmtId="0" fontId="27" fillId="6" borderId="94" xfId="2" applyFont="1" applyFill="1" applyBorder="1" applyAlignment="1">
      <alignment horizontal="left"/>
    </xf>
    <xf numFmtId="20" fontId="25" fillId="6" borderId="94" xfId="0" applyNumberFormat="1" applyFont="1" applyFill="1" applyBorder="1" applyAlignment="1">
      <alignment horizontal="center" vertical="center"/>
    </xf>
    <xf numFmtId="49" fontId="25" fillId="6" borderId="54" xfId="0" applyNumberFormat="1" applyFont="1" applyFill="1" applyBorder="1" applyAlignment="1">
      <alignment horizontal="center" vertical="center"/>
    </xf>
    <xf numFmtId="49" fontId="25" fillId="6" borderId="8" xfId="0" applyNumberFormat="1" applyFont="1" applyFill="1" applyBorder="1" applyAlignment="1">
      <alignment horizontal="center" vertical="center"/>
    </xf>
    <xf numFmtId="0" fontId="26" fillId="6" borderId="96" xfId="0" applyFont="1" applyFill="1" applyBorder="1" applyAlignment="1">
      <alignment horizontal="center" vertical="center"/>
    </xf>
    <xf numFmtId="0" fontId="25" fillId="6" borderId="96" xfId="0" applyFont="1" applyFill="1" applyBorder="1" applyAlignment="1">
      <alignment horizontal="left" vertical="center"/>
    </xf>
    <xf numFmtId="0" fontId="25" fillId="6" borderId="96" xfId="0" applyFont="1" applyFill="1" applyBorder="1" applyAlignment="1">
      <alignment horizontal="center" vertical="center"/>
    </xf>
    <xf numFmtId="49" fontId="25" fillId="6" borderId="97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20" fillId="0" borderId="0" xfId="2" applyFont="1" applyAlignment="1">
      <alignment horizont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left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10" fillId="0" borderId="53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 textRotation="90"/>
    </xf>
    <xf numFmtId="0" fontId="10" fillId="0" borderId="54" xfId="2" applyFont="1" applyBorder="1" applyAlignment="1">
      <alignment horizontal="center" vertical="center" textRotation="90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23" fillId="15" borderId="51" xfId="4" applyFont="1" applyFill="1" applyBorder="1" applyAlignment="1">
      <alignment horizontal="left" vertical="center"/>
    </xf>
    <xf numFmtId="0" fontId="22" fillId="15" borderId="52" xfId="4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8" xfId="0" applyFont="1" applyFill="1" applyBorder="1" applyAlignment="1">
      <alignment horizontal="center" vertical="center" textRotation="90"/>
    </xf>
    <xf numFmtId="0" fontId="14" fillId="6" borderId="93" xfId="0" applyFont="1" applyFill="1" applyBorder="1" applyAlignment="1">
      <alignment horizontal="center" vertical="center" textRotation="90"/>
    </xf>
    <xf numFmtId="0" fontId="14" fillId="6" borderId="73" xfId="0" applyFont="1" applyFill="1" applyBorder="1" applyAlignment="1">
      <alignment horizontal="center" vertical="center" textRotation="90"/>
    </xf>
    <xf numFmtId="0" fontId="14" fillId="6" borderId="95" xfId="0" applyFont="1" applyFill="1" applyBorder="1" applyAlignment="1">
      <alignment horizontal="center" vertical="center" textRotation="90"/>
    </xf>
    <xf numFmtId="0" fontId="3" fillId="13" borderId="6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4" fillId="11" borderId="51" xfId="0" applyFont="1" applyFill="1" applyBorder="1" applyAlignment="1">
      <alignment horizontal="left" vertical="center"/>
    </xf>
    <xf numFmtId="0" fontId="4" fillId="11" borderId="52" xfId="0" applyFont="1" applyFill="1" applyBorder="1" applyAlignment="1">
      <alignment horizontal="left" vertical="center"/>
    </xf>
    <xf numFmtId="0" fontId="4" fillId="12" borderId="50" xfId="0" applyFont="1" applyFill="1" applyBorder="1" applyAlignment="1">
      <alignment horizontal="left" vertical="center"/>
    </xf>
    <xf numFmtId="0" fontId="4" fillId="11" borderId="51" xfId="0" applyFont="1" applyFill="1" applyBorder="1" applyAlignment="1">
      <alignment horizontal="left" vertical="center"/>
    </xf>
    <xf numFmtId="0" fontId="4" fillId="11" borderId="52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4" fillId="7" borderId="80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left" vertical="center"/>
    </xf>
    <xf numFmtId="0" fontId="19" fillId="9" borderId="73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left" vertical="center"/>
    </xf>
    <xf numFmtId="0" fontId="19" fillId="9" borderId="8" xfId="0" applyFont="1" applyFill="1" applyBorder="1" applyAlignment="1">
      <alignment horizontal="left" vertical="center"/>
    </xf>
    <xf numFmtId="0" fontId="19" fillId="9" borderId="10" xfId="0" applyFont="1" applyFill="1" applyBorder="1" applyAlignment="1">
      <alignment horizontal="left" vertical="center"/>
    </xf>
    <xf numFmtId="0" fontId="19" fillId="9" borderId="95" xfId="0" applyFont="1" applyFill="1" applyBorder="1" applyAlignment="1">
      <alignment horizontal="center" vertical="center"/>
    </xf>
    <xf numFmtId="0" fontId="19" fillId="9" borderId="98" xfId="0" applyFont="1" applyFill="1" applyBorder="1" applyAlignment="1">
      <alignment horizontal="left" vertical="center"/>
    </xf>
    <xf numFmtId="0" fontId="19" fillId="9" borderId="99" xfId="0" applyFont="1" applyFill="1" applyBorder="1" applyAlignment="1">
      <alignment horizontal="left" vertical="center"/>
    </xf>
    <xf numFmtId="0" fontId="19" fillId="9" borderId="96" xfId="0" applyFont="1" applyFill="1" applyBorder="1" applyAlignment="1">
      <alignment horizontal="center" vertical="center"/>
    </xf>
    <xf numFmtId="0" fontId="19" fillId="9" borderId="98" xfId="0" applyFont="1" applyFill="1" applyBorder="1" applyAlignment="1">
      <alignment horizontal="left" vertical="center"/>
    </xf>
    <xf numFmtId="0" fontId="19" fillId="9" borderId="99" xfId="0" applyFont="1" applyFill="1" applyBorder="1" applyAlignment="1">
      <alignment horizontal="left" vertical="center"/>
    </xf>
    <xf numFmtId="0" fontId="19" fillId="9" borderId="92" xfId="0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2 2" xfId="3"/>
    <cellStyle name="Normal 3" xfId="2"/>
    <cellStyle name="Vurgu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U19" sqref="U19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.5703125" style="10" customWidth="1"/>
    <col min="22" max="22" width="35.710937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>
      <c r="B1" s="170" t="s">
        <v>31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2:36" ht="65.099999999999994" customHeight="1" thickTop="1">
      <c r="B2" s="56"/>
      <c r="C2" s="74" t="s">
        <v>30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66" t="s">
        <v>16</v>
      </c>
      <c r="V2" s="167"/>
      <c r="W2" s="168" t="s">
        <v>17</v>
      </c>
      <c r="X2" s="169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36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IĞDIR GENÇLİK VE SPOR İL MÜD.S.K.</v>
      </c>
      <c r="V3" s="29" t="str">
        <f>C6</f>
        <v>BYE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37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IĞDIR TENİS VE DAĞCILIK S.K.</v>
      </c>
      <c r="V4" s="29" t="str">
        <f>C5</f>
        <v>IĞDIR YURDUM GENÇLİK VE S.K.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>
      <c r="B5" s="42">
        <v>3</v>
      </c>
      <c r="C5" s="11" t="s">
        <v>38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IĞDIR GENÇLİK VE SPOR İL MÜD.S.K.</v>
      </c>
      <c r="V5" s="29" t="str">
        <f>C5</f>
        <v>IĞDIR YURDUM GENÇLİK VE S.K.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>
      <c r="B6" s="42">
        <v>4</v>
      </c>
      <c r="C6" s="11" t="s">
        <v>39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IĞDIR TENİS VE DAĞCILIK S.K.</v>
      </c>
      <c r="V6" s="29" t="str">
        <f>C6</f>
        <v>BYE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IĞDIR GENÇLİK VE SPOR İL MÜD.S.K.</v>
      </c>
      <c r="V7" s="29" t="str">
        <f>C4</f>
        <v>IĞDIR TENİS VE DAĞCILIK S.K.</v>
      </c>
      <c r="W7" s="21">
        <f t="shared" si="3"/>
        <v>0</v>
      </c>
      <c r="X7" s="16">
        <f t="shared" si="4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IĞDIR YURDUM GENÇLİK VE S.K.</v>
      </c>
      <c r="V8" s="41" t="str">
        <f>C6</f>
        <v>BYE</v>
      </c>
      <c r="W8" s="23">
        <f t="shared" si="3"/>
        <v>0</v>
      </c>
      <c r="X8" s="24">
        <f t="shared" si="4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F23" sqref="F23"/>
    </sheetView>
  </sheetViews>
  <sheetFormatPr defaultRowHeight="15"/>
  <cols>
    <col min="1" max="1" width="14.85546875" style="67" bestFit="1" customWidth="1"/>
    <col min="2" max="2" width="35.28515625" customWidth="1"/>
    <col min="3" max="3" width="27.140625" customWidth="1"/>
    <col min="4" max="4" width="8.85546875" style="67"/>
    <col min="5" max="5" width="36.85546875" customWidth="1"/>
    <col min="6" max="6" width="23" customWidth="1"/>
    <col min="7" max="7" width="8.85546875" style="67"/>
    <col min="8" max="8" width="41" customWidth="1"/>
    <col min="9" max="9" width="20.42578125" customWidth="1"/>
    <col min="10" max="10" width="9.5703125" style="67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>
      <c r="A1" s="176" t="s">
        <v>32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1:17" ht="33" customHeight="1">
      <c r="A2" s="75">
        <f>SUM(A3:A5)</f>
        <v>4024</v>
      </c>
      <c r="B2" s="179" t="s">
        <v>41</v>
      </c>
      <c r="C2" s="179"/>
      <c r="D2" s="57">
        <f>SUM(D3:D5)</f>
        <v>3796</v>
      </c>
      <c r="E2" s="180" t="s">
        <v>45</v>
      </c>
      <c r="F2" s="180"/>
      <c r="G2" s="57">
        <f>SUM(G3:G5)</f>
        <v>5847</v>
      </c>
      <c r="H2" s="180" t="s">
        <v>51</v>
      </c>
      <c r="I2" s="180"/>
      <c r="J2" s="57"/>
      <c r="K2" s="182"/>
      <c r="L2" s="183"/>
    </row>
    <row r="3" spans="1:17" ht="33" customHeight="1">
      <c r="A3" s="63">
        <v>126</v>
      </c>
      <c r="B3" s="173" t="s">
        <v>42</v>
      </c>
      <c r="C3" s="173"/>
      <c r="D3" s="63">
        <v>879</v>
      </c>
      <c r="E3" s="171" t="s">
        <v>46</v>
      </c>
      <c r="F3" s="172"/>
      <c r="G3" s="63">
        <v>1949</v>
      </c>
      <c r="H3" s="171" t="s">
        <v>52</v>
      </c>
      <c r="I3" s="172"/>
      <c r="J3" s="63"/>
      <c r="K3" s="173"/>
      <c r="L3" s="173"/>
    </row>
    <row r="4" spans="1:17" ht="33" customHeight="1">
      <c r="A4" s="63">
        <v>1949</v>
      </c>
      <c r="B4" s="171" t="s">
        <v>43</v>
      </c>
      <c r="C4" s="172"/>
      <c r="D4" s="63">
        <v>968</v>
      </c>
      <c r="E4" s="171" t="s">
        <v>47</v>
      </c>
      <c r="F4" s="172"/>
      <c r="G4" s="63">
        <v>1949</v>
      </c>
      <c r="H4" s="171" t="s">
        <v>53</v>
      </c>
      <c r="I4" s="172"/>
      <c r="J4" s="63"/>
      <c r="K4" s="173"/>
      <c r="L4" s="173"/>
    </row>
    <row r="5" spans="1:17" ht="33" customHeight="1">
      <c r="A5" s="63">
        <v>1949</v>
      </c>
      <c r="B5" s="173" t="s">
        <v>44</v>
      </c>
      <c r="C5" s="173"/>
      <c r="D5" s="63">
        <v>1949</v>
      </c>
      <c r="E5" s="173" t="s">
        <v>48</v>
      </c>
      <c r="F5" s="173"/>
      <c r="G5" s="63">
        <v>1949</v>
      </c>
      <c r="H5" s="171" t="s">
        <v>54</v>
      </c>
      <c r="I5" s="172"/>
      <c r="J5" s="63"/>
      <c r="K5" s="171"/>
      <c r="L5" s="172"/>
    </row>
    <row r="6" spans="1:17" ht="33" customHeight="1">
      <c r="A6" s="60"/>
      <c r="B6" s="181"/>
      <c r="C6" s="181"/>
      <c r="D6" s="63">
        <v>1949</v>
      </c>
      <c r="E6" s="171" t="s">
        <v>49</v>
      </c>
      <c r="F6" s="172"/>
      <c r="G6" s="63"/>
      <c r="H6" s="64"/>
      <c r="I6" s="65"/>
      <c r="J6" s="63"/>
      <c r="K6" s="64"/>
      <c r="L6" s="65"/>
    </row>
    <row r="7" spans="1:17" ht="33" customHeight="1">
      <c r="A7" s="60"/>
      <c r="B7" s="61"/>
      <c r="C7" s="62"/>
      <c r="D7" s="63">
        <v>1949</v>
      </c>
      <c r="E7" s="171" t="s">
        <v>50</v>
      </c>
      <c r="F7" s="172"/>
      <c r="G7" s="63"/>
      <c r="H7" s="64"/>
      <c r="I7" s="65"/>
      <c r="J7" s="63"/>
      <c r="K7" s="66"/>
      <c r="L7" s="65"/>
    </row>
    <row r="8" spans="1:17" ht="33" customHeight="1">
      <c r="A8" s="63"/>
      <c r="B8" s="174"/>
      <c r="C8" s="175"/>
      <c r="D8" s="63"/>
      <c r="E8" s="174"/>
      <c r="F8" s="175"/>
      <c r="G8" s="63"/>
      <c r="H8" s="64"/>
      <c r="I8" s="65"/>
      <c r="J8" s="63"/>
      <c r="K8" s="66"/>
      <c r="L8" s="67"/>
    </row>
    <row r="9" spans="1:17" ht="23.25">
      <c r="A9" s="57"/>
      <c r="B9" s="58"/>
      <c r="C9" s="59"/>
      <c r="D9" s="57"/>
      <c r="E9" s="68"/>
      <c r="F9" s="69"/>
      <c r="G9" s="57"/>
      <c r="H9" s="58"/>
      <c r="I9" s="59"/>
      <c r="J9" s="57"/>
      <c r="K9" s="68"/>
      <c r="L9" s="69"/>
    </row>
    <row r="14" spans="1:17" s="67" customFormat="1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7" customFormat="1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7" customFormat="1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7" customFormat="1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7" customFormat="1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>
      <c r="M21" s="70"/>
      <c r="N21" s="70"/>
    </row>
    <row r="22" spans="2:17">
      <c r="M22" s="70"/>
      <c r="N22" s="70"/>
    </row>
    <row r="23" spans="2:17">
      <c r="M23" s="70"/>
      <c r="N23" s="70"/>
    </row>
  </sheetData>
  <mergeCells count="22">
    <mergeCell ref="B8:C8"/>
    <mergeCell ref="E8:F8"/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  <mergeCell ref="B3:C3"/>
    <mergeCell ref="B4:C4"/>
    <mergeCell ref="B5:C5"/>
    <mergeCell ref="E3:F3"/>
    <mergeCell ref="E4:F4"/>
    <mergeCell ref="E5:F5"/>
    <mergeCell ref="E6:F6"/>
    <mergeCell ref="E7:F7"/>
    <mergeCell ref="H3:I3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18"/>
  <sheetViews>
    <sheetView zoomScale="70" zoomScaleNormal="70" zoomScaleSheetLayoutView="55" workbookViewId="0">
      <selection activeCell="U26" sqref="U26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1:36" ht="48.75" customHeight="1" thickBot="1">
      <c r="B1" s="170" t="s">
        <v>33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36" ht="57">
      <c r="A2" s="54"/>
      <c r="B2" s="56"/>
      <c r="C2" s="76" t="s">
        <v>75</v>
      </c>
      <c r="D2" s="77" t="s">
        <v>8</v>
      </c>
      <c r="E2" s="78" t="s">
        <v>9</v>
      </c>
      <c r="F2" s="79" t="s">
        <v>10</v>
      </c>
      <c r="G2" s="78" t="s">
        <v>9</v>
      </c>
      <c r="H2" s="79" t="s">
        <v>10</v>
      </c>
      <c r="I2" s="78" t="s">
        <v>9</v>
      </c>
      <c r="J2" s="79" t="s">
        <v>10</v>
      </c>
      <c r="K2" s="78" t="s">
        <v>9</v>
      </c>
      <c r="L2" s="79" t="s">
        <v>10</v>
      </c>
      <c r="M2" s="78" t="s">
        <v>9</v>
      </c>
      <c r="N2" s="80" t="s">
        <v>10</v>
      </c>
      <c r="O2" s="81" t="s">
        <v>11</v>
      </c>
      <c r="P2" s="82" t="s">
        <v>12</v>
      </c>
      <c r="Q2" s="78" t="s">
        <v>13</v>
      </c>
      <c r="R2" s="79" t="s">
        <v>14</v>
      </c>
      <c r="S2" s="83" t="s">
        <v>15</v>
      </c>
      <c r="T2" s="84" t="s">
        <v>16</v>
      </c>
      <c r="U2" s="184" t="s">
        <v>76</v>
      </c>
      <c r="V2" s="185"/>
      <c r="W2" s="186" t="s">
        <v>17</v>
      </c>
      <c r="X2" s="187"/>
      <c r="Y2" s="51" t="s">
        <v>23</v>
      </c>
      <c r="Z2" s="52" t="s">
        <v>23</v>
      </c>
      <c r="AA2" s="52" t="s">
        <v>24</v>
      </c>
      <c r="AB2" s="52" t="s">
        <v>24</v>
      </c>
    </row>
    <row r="3" spans="1:36" ht="15">
      <c r="A3" s="54"/>
      <c r="B3" s="42">
        <v>1</v>
      </c>
      <c r="C3" s="11" t="s">
        <v>36</v>
      </c>
      <c r="D3" s="12">
        <f t="shared" ref="D3:D8" si="0">SUM(AF3:AJ3)</f>
        <v>0</v>
      </c>
      <c r="E3" s="13">
        <f t="shared" ref="E3:F5" si="1">AA3</f>
        <v>0</v>
      </c>
      <c r="F3" s="14">
        <f t="shared" si="1"/>
        <v>0</v>
      </c>
      <c r="G3" s="15">
        <f>AA6</f>
        <v>0</v>
      </c>
      <c r="H3" s="15">
        <f>AB6</f>
        <v>0</v>
      </c>
      <c r="I3" s="15">
        <f>AA9</f>
        <v>0</v>
      </c>
      <c r="J3" s="15">
        <f>AB9</f>
        <v>0</v>
      </c>
      <c r="K3" s="15">
        <f>AA12</f>
        <v>0</v>
      </c>
      <c r="L3" s="15">
        <f>AB12</f>
        <v>0</v>
      </c>
      <c r="M3" s="15">
        <f>AA15</f>
        <v>0</v>
      </c>
      <c r="N3" s="16">
        <f>AB15</f>
        <v>0</v>
      </c>
      <c r="O3" s="17">
        <f>E3+G3+I3-F3-H3-J3+K3-L3+M3-N3</f>
        <v>0</v>
      </c>
      <c r="P3" s="18"/>
      <c r="Q3" s="19">
        <f>Y3+Y6+Y9+Y12+Y15</f>
        <v>0</v>
      </c>
      <c r="R3" s="14">
        <f>Z3+Z6+Z9+Z12+Z15</f>
        <v>0</v>
      </c>
      <c r="S3" s="20">
        <f>Q3-R3</f>
        <v>0</v>
      </c>
      <c r="T3" s="85" t="s">
        <v>77</v>
      </c>
      <c r="U3" s="28" t="str">
        <f>C3</f>
        <v>IĞDIR GENÇLİK VE SPOR İL MÜD.S.K.</v>
      </c>
      <c r="V3" s="29" t="str">
        <f>C8</f>
        <v>BYE</v>
      </c>
      <c r="W3" s="21">
        <f>AC3</f>
        <v>0</v>
      </c>
      <c r="X3" s="14">
        <f>AD3</f>
        <v>0</v>
      </c>
      <c r="Y3" s="55"/>
      <c r="AF3" s="54">
        <f t="shared" ref="AF3:AF8" si="2">IF(E3&gt;F3,1,0)</f>
        <v>0</v>
      </c>
      <c r="AG3" s="54">
        <f t="shared" ref="AG3:AG8" si="3">IF(G3&gt;H3,1,0)</f>
        <v>0</v>
      </c>
      <c r="AH3" s="54">
        <f t="shared" ref="AH3:AH8" si="4">IF(I3&gt;J3,1,0)</f>
        <v>0</v>
      </c>
      <c r="AI3" s="54">
        <f t="shared" ref="AI3:AI8" si="5">IF(K3&gt;L3,1,0)</f>
        <v>0</v>
      </c>
      <c r="AJ3" s="54">
        <f t="shared" ref="AJ3:AJ8" si="6">IF(M3&gt;N3,1,0)</f>
        <v>0</v>
      </c>
    </row>
    <row r="4" spans="1:36" ht="15">
      <c r="A4" s="54"/>
      <c r="B4" s="42">
        <v>2</v>
      </c>
      <c r="C4" s="11" t="s">
        <v>37</v>
      </c>
      <c r="D4" s="12">
        <f t="shared" si="0"/>
        <v>0</v>
      </c>
      <c r="E4" s="13">
        <f t="shared" si="1"/>
        <v>0</v>
      </c>
      <c r="F4" s="14">
        <f t="shared" si="1"/>
        <v>0</v>
      </c>
      <c r="G4" s="15">
        <f>AA8</f>
        <v>0</v>
      </c>
      <c r="H4" s="15">
        <f>AB8</f>
        <v>0</v>
      </c>
      <c r="I4" s="15">
        <f>AB11</f>
        <v>0</v>
      </c>
      <c r="J4" s="15">
        <f>AA11</f>
        <v>0</v>
      </c>
      <c r="K4" s="15">
        <f>AB13</f>
        <v>0</v>
      </c>
      <c r="L4" s="15">
        <f>AA13</f>
        <v>0</v>
      </c>
      <c r="M4" s="15">
        <f>AB15</f>
        <v>0</v>
      </c>
      <c r="N4" s="16">
        <f>AA15</f>
        <v>0</v>
      </c>
      <c r="O4" s="17">
        <f t="shared" ref="O4:O8" si="7">E4+G4+I4-F4-H4-J4+K4-L4+M4-N4</f>
        <v>0</v>
      </c>
      <c r="P4" s="18"/>
      <c r="Q4" s="19">
        <f>Y4+Y8+Z11+Z13+Z15</f>
        <v>0</v>
      </c>
      <c r="R4" s="14">
        <f>Z4+Z8+Y11+Y13+Y15</f>
        <v>0</v>
      </c>
      <c r="S4" s="20">
        <f t="shared" ref="S4:S8" si="8">Q4-R4</f>
        <v>0</v>
      </c>
      <c r="T4" s="85" t="s">
        <v>78</v>
      </c>
      <c r="U4" s="28" t="str">
        <f>C4</f>
        <v>IĞDIR TENİS VE DAĞCILIK S.K.</v>
      </c>
      <c r="V4" s="29" t="str">
        <f>C7</f>
        <v>KEY KOLEJİ S.K.</v>
      </c>
      <c r="W4" s="21">
        <f t="shared" ref="W4:X17" si="9">AC4</f>
        <v>0</v>
      </c>
      <c r="X4" s="14">
        <f t="shared" si="9"/>
        <v>0</v>
      </c>
      <c r="Y4" s="55"/>
      <c r="AF4" s="54">
        <f t="shared" si="2"/>
        <v>0</v>
      </c>
      <c r="AG4" s="54">
        <f t="shared" si="3"/>
        <v>0</v>
      </c>
      <c r="AH4" s="54">
        <f t="shared" si="4"/>
        <v>0</v>
      </c>
      <c r="AI4" s="54">
        <f t="shared" si="5"/>
        <v>0</v>
      </c>
      <c r="AJ4" s="54">
        <f t="shared" si="6"/>
        <v>0</v>
      </c>
    </row>
    <row r="5" spans="1:36" ht="15">
      <c r="A5" s="54"/>
      <c r="B5" s="42">
        <v>3</v>
      </c>
      <c r="C5" s="11" t="s">
        <v>38</v>
      </c>
      <c r="D5" s="12"/>
      <c r="E5" s="13">
        <f t="shared" si="1"/>
        <v>0</v>
      </c>
      <c r="F5" s="14">
        <f t="shared" si="1"/>
        <v>0</v>
      </c>
      <c r="G5" s="15">
        <f>AB8</f>
        <v>0</v>
      </c>
      <c r="H5" s="15">
        <f>AA8</f>
        <v>0</v>
      </c>
      <c r="I5" s="15">
        <f>AB10</f>
        <v>0</v>
      </c>
      <c r="J5" s="15">
        <f>AA10</f>
        <v>0</v>
      </c>
      <c r="K5" s="15">
        <f>AB12</f>
        <v>0</v>
      </c>
      <c r="L5" s="15">
        <f>AA12</f>
        <v>0</v>
      </c>
      <c r="M5" s="15">
        <f>AA16</f>
        <v>0</v>
      </c>
      <c r="N5" s="16">
        <f>AB16</f>
        <v>0</v>
      </c>
      <c r="O5" s="17">
        <f t="shared" si="7"/>
        <v>0</v>
      </c>
      <c r="P5" s="18"/>
      <c r="Q5" s="19">
        <f>Y5+Z8+Z10+Z12+Y16</f>
        <v>0</v>
      </c>
      <c r="R5" s="14">
        <f>Z5+Y8+Y10+Y12+Z16</f>
        <v>0</v>
      </c>
      <c r="S5" s="20">
        <f t="shared" si="8"/>
        <v>0</v>
      </c>
      <c r="T5" s="85" t="s">
        <v>18</v>
      </c>
      <c r="U5" s="28" t="str">
        <f>C5</f>
        <v>IĞDIR YURDUM GENÇLİK VE S.K.</v>
      </c>
      <c r="V5" s="29" t="str">
        <f>C6</f>
        <v>IĞDIR PERA KİDS S.K.</v>
      </c>
      <c r="W5" s="21">
        <f t="shared" si="9"/>
        <v>0</v>
      </c>
      <c r="X5" s="14">
        <f t="shared" si="9"/>
        <v>0</v>
      </c>
      <c r="Y5" s="86"/>
      <c r="Z5" s="87"/>
      <c r="AA5" s="87"/>
      <c r="AB5" s="87"/>
      <c r="AC5" s="87"/>
      <c r="AD5" s="87"/>
      <c r="AF5" s="54">
        <f t="shared" si="2"/>
        <v>0</v>
      </c>
      <c r="AG5" s="54">
        <f t="shared" si="3"/>
        <v>0</v>
      </c>
      <c r="AH5" s="54">
        <f t="shared" si="4"/>
        <v>0</v>
      </c>
      <c r="AI5" s="54">
        <f t="shared" si="5"/>
        <v>0</v>
      </c>
      <c r="AJ5" s="54">
        <f t="shared" si="6"/>
        <v>0</v>
      </c>
    </row>
    <row r="6" spans="1:36" ht="15">
      <c r="A6" s="54"/>
      <c r="B6" s="42">
        <v>4</v>
      </c>
      <c r="C6" s="11" t="s">
        <v>40</v>
      </c>
      <c r="D6" s="12">
        <f t="shared" si="0"/>
        <v>0</v>
      </c>
      <c r="E6" s="13">
        <f>AB5</f>
        <v>0</v>
      </c>
      <c r="F6" s="14">
        <f>AA5</f>
        <v>0</v>
      </c>
      <c r="G6" s="15">
        <f>AB7</f>
        <v>0</v>
      </c>
      <c r="H6" s="15">
        <f>AA7</f>
        <v>0</v>
      </c>
      <c r="I6" s="15">
        <f>AB9</f>
        <v>0</v>
      </c>
      <c r="J6" s="15">
        <f>AA9</f>
        <v>0</v>
      </c>
      <c r="K6" s="15">
        <f>AA13</f>
        <v>0</v>
      </c>
      <c r="L6" s="15">
        <f>AB13</f>
        <v>0</v>
      </c>
      <c r="M6" s="15">
        <f>AA17</f>
        <v>0</v>
      </c>
      <c r="N6" s="16">
        <f>AB17</f>
        <v>0</v>
      </c>
      <c r="O6" s="17">
        <f t="shared" si="7"/>
        <v>0</v>
      </c>
      <c r="P6" s="18"/>
      <c r="Q6" s="19">
        <f>Z5+Z7+Z9+Y13+Y17</f>
        <v>0</v>
      </c>
      <c r="R6" s="14">
        <f>Y5+Y7+Y9+Z13+Z17</f>
        <v>0</v>
      </c>
      <c r="S6" s="20">
        <f t="shared" si="8"/>
        <v>0</v>
      </c>
      <c r="T6" s="88" t="s">
        <v>79</v>
      </c>
      <c r="U6" s="28" t="str">
        <f>C3</f>
        <v>IĞDIR GENÇLİK VE SPOR İL MÜD.S.K.</v>
      </c>
      <c r="V6" s="29" t="str">
        <f>C7</f>
        <v>KEY KOLEJİ S.K.</v>
      </c>
      <c r="W6" s="21">
        <f t="shared" si="9"/>
        <v>0</v>
      </c>
      <c r="X6" s="14">
        <f t="shared" si="9"/>
        <v>0</v>
      </c>
      <c r="Y6" s="55"/>
      <c r="AF6" s="54">
        <f t="shared" si="2"/>
        <v>0</v>
      </c>
      <c r="AG6" s="54">
        <f t="shared" si="3"/>
        <v>0</v>
      </c>
      <c r="AH6" s="54">
        <f t="shared" si="4"/>
        <v>0</v>
      </c>
      <c r="AI6" s="54">
        <f t="shared" si="5"/>
        <v>0</v>
      </c>
      <c r="AJ6" s="54">
        <f t="shared" si="6"/>
        <v>0</v>
      </c>
    </row>
    <row r="7" spans="1:36" ht="15">
      <c r="A7" s="54"/>
      <c r="B7" s="42">
        <v>5</v>
      </c>
      <c r="C7" s="11" t="s">
        <v>87</v>
      </c>
      <c r="D7" s="12">
        <f t="shared" si="0"/>
        <v>0</v>
      </c>
      <c r="E7" s="13">
        <f>AB4</f>
        <v>0</v>
      </c>
      <c r="F7" s="14">
        <f>AA4</f>
        <v>0</v>
      </c>
      <c r="G7" s="15">
        <f>AB6</f>
        <v>0</v>
      </c>
      <c r="H7" s="15">
        <f>AA6</f>
        <v>0</v>
      </c>
      <c r="I7" s="15">
        <f>AA10</f>
        <v>0</v>
      </c>
      <c r="J7" s="15">
        <f>AB10</f>
        <v>0</v>
      </c>
      <c r="K7" s="15">
        <f>AA14</f>
        <v>0</v>
      </c>
      <c r="L7" s="15">
        <f>AB14</f>
        <v>0</v>
      </c>
      <c r="M7" s="15">
        <f>AB17</f>
        <v>0</v>
      </c>
      <c r="N7" s="16">
        <f>AA17</f>
        <v>0</v>
      </c>
      <c r="O7" s="17">
        <f t="shared" si="7"/>
        <v>0</v>
      </c>
      <c r="P7" s="22"/>
      <c r="Q7" s="19">
        <f>Z4+Z6+Y10+Y14+Z17</f>
        <v>0</v>
      </c>
      <c r="R7" s="14">
        <f>Y4+Y6+Z10+Z14+Y17</f>
        <v>0</v>
      </c>
      <c r="S7" s="20">
        <f t="shared" si="8"/>
        <v>0</v>
      </c>
      <c r="T7" s="88" t="s">
        <v>80</v>
      </c>
      <c r="U7" s="28" t="str">
        <f>C8</f>
        <v>BYE</v>
      </c>
      <c r="V7" s="29" t="str">
        <f>C6</f>
        <v>IĞDIR PERA KİDS S.K.</v>
      </c>
      <c r="W7" s="21">
        <f t="shared" si="9"/>
        <v>0</v>
      </c>
      <c r="X7" s="14">
        <f t="shared" si="9"/>
        <v>0</v>
      </c>
      <c r="Y7" s="55"/>
      <c r="AF7" s="54">
        <f t="shared" si="2"/>
        <v>0</v>
      </c>
      <c r="AG7" s="54">
        <f t="shared" si="3"/>
        <v>0</v>
      </c>
      <c r="AH7" s="54">
        <f t="shared" si="4"/>
        <v>0</v>
      </c>
      <c r="AI7" s="54">
        <f t="shared" si="5"/>
        <v>0</v>
      </c>
      <c r="AJ7" s="54">
        <f t="shared" si="6"/>
        <v>0</v>
      </c>
    </row>
    <row r="8" spans="1:36" ht="15">
      <c r="A8" s="54"/>
      <c r="B8" s="42">
        <v>6</v>
      </c>
      <c r="C8" s="11" t="s">
        <v>39</v>
      </c>
      <c r="D8" s="12">
        <f t="shared" si="0"/>
        <v>0</v>
      </c>
      <c r="E8" s="89">
        <f>AB3</f>
        <v>0</v>
      </c>
      <c r="F8" s="90">
        <f>AA3</f>
        <v>0</v>
      </c>
      <c r="G8" s="91">
        <f>AA7</f>
        <v>0</v>
      </c>
      <c r="H8" s="91">
        <f>AB7</f>
        <v>0</v>
      </c>
      <c r="I8" s="91">
        <f>AA11</f>
        <v>0</v>
      </c>
      <c r="J8" s="91">
        <f>AB11</f>
        <v>0</v>
      </c>
      <c r="K8" s="91">
        <f>AB14</f>
        <v>0</v>
      </c>
      <c r="L8" s="91">
        <f>AA14</f>
        <v>0</v>
      </c>
      <c r="M8" s="91">
        <f>AB16</f>
        <v>0</v>
      </c>
      <c r="N8" s="92">
        <f>AA16</f>
        <v>0</v>
      </c>
      <c r="O8" s="17">
        <f t="shared" si="7"/>
        <v>0</v>
      </c>
      <c r="P8" s="22"/>
      <c r="Q8" s="93">
        <f>Z3+Y7+Y11+Z14+Z16</f>
        <v>0</v>
      </c>
      <c r="R8" s="90">
        <f>Y3+Z7+Z11+Y14+Y16</f>
        <v>0</v>
      </c>
      <c r="S8" s="20">
        <f t="shared" si="8"/>
        <v>0</v>
      </c>
      <c r="T8" s="94" t="s">
        <v>19</v>
      </c>
      <c r="U8" s="95" t="str">
        <f>C4</f>
        <v>IĞDIR TENİS VE DAĞCILIK S.K.</v>
      </c>
      <c r="V8" s="29" t="str">
        <f>C5</f>
        <v>IĞDIR YURDUM GENÇLİK VE S.K.</v>
      </c>
      <c r="W8" s="21">
        <f t="shared" si="9"/>
        <v>0</v>
      </c>
      <c r="X8" s="14">
        <f t="shared" si="9"/>
        <v>0</v>
      </c>
      <c r="Y8" s="55"/>
      <c r="AF8" s="54">
        <f t="shared" si="2"/>
        <v>0</v>
      </c>
      <c r="AG8" s="54">
        <f t="shared" si="3"/>
        <v>0</v>
      </c>
      <c r="AH8" s="54">
        <f t="shared" si="4"/>
        <v>0</v>
      </c>
      <c r="AI8" s="54">
        <f t="shared" si="5"/>
        <v>0</v>
      </c>
      <c r="AJ8" s="54">
        <f t="shared" si="6"/>
        <v>0</v>
      </c>
    </row>
    <row r="9" spans="1:36" ht="15">
      <c r="A9" s="54"/>
      <c r="B9" s="96"/>
      <c r="C9" s="97"/>
      <c r="D9" s="98"/>
      <c r="E9" s="13"/>
      <c r="F9" s="99"/>
      <c r="G9" s="15"/>
      <c r="H9" s="15"/>
      <c r="I9" s="15"/>
      <c r="J9" s="15"/>
      <c r="K9" s="15"/>
      <c r="L9" s="15"/>
      <c r="M9" s="15"/>
      <c r="N9" s="16"/>
      <c r="O9" s="17"/>
      <c r="P9" s="100"/>
      <c r="Q9" s="101"/>
      <c r="R9" s="99"/>
      <c r="S9" s="102"/>
      <c r="T9" s="103" t="s">
        <v>20</v>
      </c>
      <c r="U9" s="104" t="str">
        <f>C3</f>
        <v>IĞDIR GENÇLİK VE SPOR İL MÜD.S.K.</v>
      </c>
      <c r="V9" s="105" t="str">
        <f>C6</f>
        <v>IĞDIR PERA KİDS S.K.</v>
      </c>
      <c r="W9" s="21">
        <f t="shared" si="9"/>
        <v>0</v>
      </c>
      <c r="X9" s="14">
        <f t="shared" si="9"/>
        <v>0</v>
      </c>
      <c r="Y9" s="55"/>
    </row>
    <row r="10" spans="1:36" ht="15">
      <c r="A10" s="54"/>
      <c r="B10" s="42"/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5"/>
      <c r="N10" s="16"/>
      <c r="O10" s="17"/>
      <c r="P10" s="18"/>
      <c r="Q10" s="19"/>
      <c r="R10" s="14"/>
      <c r="S10" s="20"/>
      <c r="T10" s="103" t="s">
        <v>81</v>
      </c>
      <c r="U10" s="28" t="str">
        <f>C7</f>
        <v>KEY KOLEJİ S.K.</v>
      </c>
      <c r="V10" s="29" t="str">
        <f>C5</f>
        <v>IĞDIR YURDUM GENÇLİK VE S.K.</v>
      </c>
      <c r="W10" s="21">
        <f t="shared" si="9"/>
        <v>0</v>
      </c>
      <c r="X10" s="14">
        <f t="shared" si="9"/>
        <v>0</v>
      </c>
      <c r="Y10" s="55"/>
    </row>
    <row r="11" spans="1:36" ht="15">
      <c r="A11" s="54"/>
      <c r="B11" s="42"/>
      <c r="C11" s="11"/>
      <c r="D11" s="12"/>
      <c r="E11" s="13"/>
      <c r="F11" s="14"/>
      <c r="G11" s="15"/>
      <c r="H11" s="15"/>
      <c r="I11" s="15"/>
      <c r="J11" s="15"/>
      <c r="K11" s="15"/>
      <c r="L11" s="15"/>
      <c r="M11" s="15"/>
      <c r="N11" s="16"/>
      <c r="O11" s="17"/>
      <c r="P11" s="22"/>
      <c r="Q11" s="19"/>
      <c r="R11" s="14"/>
      <c r="S11" s="20"/>
      <c r="T11" s="103" t="s">
        <v>82</v>
      </c>
      <c r="U11" s="28" t="str">
        <f>C8</f>
        <v>BYE</v>
      </c>
      <c r="V11" s="29" t="str">
        <f>C4</f>
        <v>IĞDIR TENİS VE DAĞCILIK S.K.</v>
      </c>
      <c r="W11" s="21">
        <f t="shared" si="9"/>
        <v>0</v>
      </c>
      <c r="X11" s="14">
        <f t="shared" si="9"/>
        <v>0</v>
      </c>
      <c r="Y11" s="55"/>
    </row>
    <row r="12" spans="1:36" ht="15">
      <c r="A12" s="54"/>
      <c r="B12" s="42"/>
      <c r="C12" s="11"/>
      <c r="D12" s="12"/>
      <c r="E12" s="13"/>
      <c r="F12" s="14"/>
      <c r="G12" s="15"/>
      <c r="H12" s="15"/>
      <c r="I12" s="15"/>
      <c r="J12" s="15"/>
      <c r="K12" s="15"/>
      <c r="L12" s="15"/>
      <c r="M12" s="15"/>
      <c r="N12" s="16"/>
      <c r="O12" s="17"/>
      <c r="P12" s="22"/>
      <c r="Q12" s="19"/>
      <c r="R12" s="14"/>
      <c r="S12" s="20"/>
      <c r="T12" s="106" t="s">
        <v>21</v>
      </c>
      <c r="U12" s="28" t="str">
        <f>C3</f>
        <v>IĞDIR GENÇLİK VE SPOR İL MÜD.S.K.</v>
      </c>
      <c r="V12" s="29" t="str">
        <f>C5</f>
        <v>IĞDIR YURDUM GENÇLİK VE S.K.</v>
      </c>
      <c r="W12" s="21">
        <f t="shared" si="9"/>
        <v>0</v>
      </c>
      <c r="X12" s="14">
        <f t="shared" si="9"/>
        <v>0</v>
      </c>
      <c r="Y12" s="55"/>
    </row>
    <row r="13" spans="1:36" ht="15">
      <c r="A13" s="54"/>
      <c r="B13" s="96"/>
      <c r="C13" s="97"/>
      <c r="D13" s="98"/>
      <c r="E13" s="107"/>
      <c r="F13" s="108"/>
      <c r="G13" s="109"/>
      <c r="H13" s="109"/>
      <c r="I13" s="109"/>
      <c r="J13" s="109"/>
      <c r="K13" s="109"/>
      <c r="L13" s="109"/>
      <c r="M13" s="109"/>
      <c r="N13" s="110"/>
      <c r="O13" s="111"/>
      <c r="P13" s="100"/>
      <c r="Q13" s="112"/>
      <c r="R13" s="108"/>
      <c r="S13" s="102"/>
      <c r="T13" s="113" t="s">
        <v>83</v>
      </c>
      <c r="U13" s="114" t="str">
        <f>C6</f>
        <v>IĞDIR PERA KİDS S.K.</v>
      </c>
      <c r="V13" s="105" t="str">
        <f>C4</f>
        <v>IĞDIR TENİS VE DAĞCILIK S.K.</v>
      </c>
      <c r="W13" s="21">
        <f t="shared" si="9"/>
        <v>0</v>
      </c>
      <c r="X13" s="14">
        <f t="shared" si="9"/>
        <v>0</v>
      </c>
      <c r="Y13" s="55"/>
    </row>
    <row r="14" spans="1:36" ht="15">
      <c r="A14" s="54"/>
      <c r="B14" s="42"/>
      <c r="C14" s="11"/>
      <c r="D14" s="12"/>
      <c r="E14" s="13"/>
      <c r="F14" s="14"/>
      <c r="G14" s="15"/>
      <c r="H14" s="15"/>
      <c r="I14" s="15"/>
      <c r="J14" s="15"/>
      <c r="K14" s="15"/>
      <c r="L14" s="15"/>
      <c r="M14" s="15"/>
      <c r="N14" s="16"/>
      <c r="O14" s="17"/>
      <c r="P14" s="18"/>
      <c r="Q14" s="19"/>
      <c r="R14" s="14"/>
      <c r="S14" s="20"/>
      <c r="T14" s="106" t="s">
        <v>84</v>
      </c>
      <c r="U14" s="28" t="str">
        <f>C7</f>
        <v>KEY KOLEJİ S.K.</v>
      </c>
      <c r="V14" s="29" t="str">
        <f>C8</f>
        <v>BYE</v>
      </c>
      <c r="W14" s="21">
        <f t="shared" si="9"/>
        <v>0</v>
      </c>
      <c r="X14" s="14">
        <f t="shared" si="9"/>
        <v>0</v>
      </c>
      <c r="Y14" s="55"/>
    </row>
    <row r="15" spans="1:36" ht="15">
      <c r="A15" s="54"/>
      <c r="B15" s="42"/>
      <c r="C15" s="11"/>
      <c r="D15" s="12"/>
      <c r="E15" s="13"/>
      <c r="F15" s="14"/>
      <c r="G15" s="15"/>
      <c r="H15" s="15"/>
      <c r="I15" s="15"/>
      <c r="J15" s="15"/>
      <c r="K15" s="15"/>
      <c r="L15" s="15"/>
      <c r="M15" s="15"/>
      <c r="N15" s="16"/>
      <c r="O15" s="17"/>
      <c r="P15" s="22"/>
      <c r="Q15" s="19"/>
      <c r="R15" s="14"/>
      <c r="S15" s="20"/>
      <c r="T15" s="115" t="s">
        <v>22</v>
      </c>
      <c r="U15" s="28" t="str">
        <f>C3</f>
        <v>IĞDIR GENÇLİK VE SPOR İL MÜD.S.K.</v>
      </c>
      <c r="V15" s="29" t="str">
        <f>C4</f>
        <v>IĞDIR TENİS VE DAĞCILIK S.K.</v>
      </c>
      <c r="W15" s="21">
        <f t="shared" si="9"/>
        <v>0</v>
      </c>
      <c r="X15" s="14">
        <f t="shared" si="9"/>
        <v>0</v>
      </c>
      <c r="Y15" s="55"/>
    </row>
    <row r="16" spans="1:36" ht="15.75" thickBot="1">
      <c r="A16" s="54"/>
      <c r="B16" s="116"/>
      <c r="C16" s="11"/>
      <c r="D16" s="12"/>
      <c r="E16" s="13"/>
      <c r="F16" s="14"/>
      <c r="G16" s="15"/>
      <c r="H16" s="15"/>
      <c r="I16" s="15"/>
      <c r="J16" s="15"/>
      <c r="K16" s="15"/>
      <c r="L16" s="15"/>
      <c r="M16" s="15"/>
      <c r="N16" s="16"/>
      <c r="O16" s="17"/>
      <c r="P16" s="22"/>
      <c r="Q16" s="19"/>
      <c r="R16" s="14"/>
      <c r="S16" s="20"/>
      <c r="T16" s="115" t="s">
        <v>85</v>
      </c>
      <c r="U16" s="28" t="str">
        <f>C5</f>
        <v>IĞDIR YURDUM GENÇLİK VE S.K.</v>
      </c>
      <c r="V16" s="29" t="str">
        <f>C8</f>
        <v>BYE</v>
      </c>
      <c r="W16" s="21">
        <f t="shared" si="9"/>
        <v>0</v>
      </c>
      <c r="X16" s="14">
        <f t="shared" si="9"/>
        <v>0</v>
      </c>
      <c r="Y16" s="55"/>
    </row>
    <row r="17" spans="1:25" ht="15.75" thickBot="1">
      <c r="A17" s="54"/>
      <c r="B17" s="44"/>
      <c r="C17" s="117"/>
      <c r="D17" s="118"/>
      <c r="E17" s="119"/>
      <c r="F17" s="120"/>
      <c r="G17" s="121"/>
      <c r="H17" s="121"/>
      <c r="I17" s="121"/>
      <c r="J17" s="121"/>
      <c r="K17" s="121"/>
      <c r="L17" s="121"/>
      <c r="M17" s="121"/>
      <c r="N17" s="122"/>
      <c r="O17" s="123"/>
      <c r="P17" s="124"/>
      <c r="Q17" s="125"/>
      <c r="R17" s="120"/>
      <c r="S17" s="126"/>
      <c r="T17" s="127" t="s">
        <v>86</v>
      </c>
      <c r="U17" s="128" t="str">
        <f>C6</f>
        <v>IĞDIR PERA KİDS S.K.</v>
      </c>
      <c r="V17" s="129" t="str">
        <f>C7</f>
        <v>KEY KOLEJİ S.K.</v>
      </c>
      <c r="W17" s="130">
        <f t="shared" si="9"/>
        <v>0</v>
      </c>
      <c r="X17" s="131">
        <f t="shared" si="9"/>
        <v>0</v>
      </c>
      <c r="Y17" s="55"/>
    </row>
    <row r="18" spans="1:25">
      <c r="E18" s="10" t="e">
        <f>#REF!+#REF!+#REF!+#REF!+#REF!+#REF!+#REF!+#REF!+#REF!+#REF!+#REF!+#REF!+#REF!+#REF!+#REF!+#REF!+#REF!+#REF!+#REF!+#REF!+#REF!+#REF!+#REF!+#REF!+#REF!+#REF!+#REF!+#REF!+#REF!+#REF!</f>
        <v>#REF!</v>
      </c>
      <c r="H18" s="10" t="e">
        <f>#REF!+#REF!+#REF!+#REF!+#REF!+#REF!+#REF!+#REF!+#REF!+#REF!+#REF!+#REF!+#REF!+#REF!+#REF!+#REF!+#REF!+#REF!+#REF!+#REF!+#REF!+#REF!+#REF!+#REF!+#REF!+#REF!+#REF!+#REF!+#REF!+#REF!</f>
        <v>#REF!</v>
      </c>
      <c r="O18" s="10" t="e">
        <f>SUM(#REF!)</f>
        <v>#REF!</v>
      </c>
      <c r="Q18" s="10" t="e">
        <f>SUM(#REF!)</f>
        <v>#REF!</v>
      </c>
      <c r="R18" s="10" t="e">
        <f>SUM(#REF!)</f>
        <v>#REF!</v>
      </c>
      <c r="S18" s="10" t="e">
        <f>SUM(#REF!)</f>
        <v>#REF!</v>
      </c>
    </row>
  </sheetData>
  <mergeCells count="3">
    <mergeCell ref="B1:V1"/>
    <mergeCell ref="U2:V2"/>
    <mergeCell ref="W2:X2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55" zoomScaleNormal="55" workbookViewId="0">
      <selection activeCell="L23" sqref="L23"/>
    </sheetView>
  </sheetViews>
  <sheetFormatPr defaultRowHeight="15"/>
  <cols>
    <col min="1" max="1" width="8.85546875" style="67"/>
    <col min="2" max="2" width="38.28515625" customWidth="1"/>
    <col min="3" max="3" width="17" customWidth="1"/>
    <col min="4" max="4" width="8.85546875" style="67"/>
    <col min="5" max="5" width="44.7109375" customWidth="1"/>
    <col min="6" max="6" width="9.140625" customWidth="1"/>
    <col min="7" max="7" width="8.85546875" style="67"/>
    <col min="8" max="8" width="44.42578125" customWidth="1"/>
    <col min="9" max="9" width="16.140625" customWidth="1"/>
    <col min="10" max="10" width="8.85546875" style="67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5" ht="66" customHeight="1">
      <c r="A1" s="210" t="s">
        <v>34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5" ht="33" customHeight="1">
      <c r="A2" s="213">
        <f>SUM(A3:A5)</f>
        <v>3987</v>
      </c>
      <c r="B2" s="190" t="s">
        <v>55</v>
      </c>
      <c r="C2" s="191"/>
      <c r="D2" s="57">
        <f>SUM(D3:D5)</f>
        <v>5316</v>
      </c>
      <c r="E2" s="188" t="s">
        <v>45</v>
      </c>
      <c r="F2" s="189"/>
      <c r="G2" s="57">
        <f>SUM(G3:G5)</f>
        <v>2351</v>
      </c>
      <c r="H2" s="188" t="s">
        <v>51</v>
      </c>
      <c r="I2" s="189"/>
      <c r="J2" s="57">
        <f>SUM(J3:J5)</f>
        <v>5316</v>
      </c>
      <c r="K2" s="188" t="s">
        <v>69</v>
      </c>
      <c r="L2" s="189"/>
      <c r="M2" s="57">
        <f>SUM(M3:M5)</f>
        <v>2393</v>
      </c>
      <c r="N2" s="188" t="s">
        <v>90</v>
      </c>
      <c r="O2" s="214"/>
    </row>
    <row r="3" spans="1:15" ht="33" customHeight="1">
      <c r="A3" s="215">
        <v>443</v>
      </c>
      <c r="B3" s="164" t="s">
        <v>56</v>
      </c>
      <c r="C3" s="165"/>
      <c r="D3" s="63">
        <v>1772</v>
      </c>
      <c r="E3" s="171" t="s">
        <v>60</v>
      </c>
      <c r="F3" s="172"/>
      <c r="G3" s="63">
        <v>216</v>
      </c>
      <c r="H3" s="171" t="s">
        <v>66</v>
      </c>
      <c r="I3" s="172"/>
      <c r="J3" s="63">
        <v>1772</v>
      </c>
      <c r="K3" s="173" t="s">
        <v>70</v>
      </c>
      <c r="L3" s="173"/>
      <c r="M3" s="63">
        <v>257</v>
      </c>
      <c r="N3" s="171" t="s">
        <v>91</v>
      </c>
      <c r="O3" s="216"/>
    </row>
    <row r="4" spans="1:15" ht="33" customHeight="1">
      <c r="A4" s="215">
        <v>1772</v>
      </c>
      <c r="B4" s="164" t="s">
        <v>57</v>
      </c>
      <c r="C4" s="165"/>
      <c r="D4" s="63">
        <v>1772</v>
      </c>
      <c r="E4" s="171" t="s">
        <v>61</v>
      </c>
      <c r="F4" s="172"/>
      <c r="G4" s="63">
        <v>363</v>
      </c>
      <c r="H4" s="171" t="s">
        <v>67</v>
      </c>
      <c r="I4" s="172"/>
      <c r="J4" s="63">
        <v>1772</v>
      </c>
      <c r="K4" s="164" t="s">
        <v>71</v>
      </c>
      <c r="L4" s="165"/>
      <c r="M4" s="63">
        <v>364</v>
      </c>
      <c r="N4" s="171" t="s">
        <v>92</v>
      </c>
      <c r="O4" s="216"/>
    </row>
    <row r="5" spans="1:15" ht="33" customHeight="1">
      <c r="A5" s="215">
        <v>1772</v>
      </c>
      <c r="B5" s="173" t="s">
        <v>58</v>
      </c>
      <c r="C5" s="173"/>
      <c r="D5" s="63">
        <v>1772</v>
      </c>
      <c r="E5" s="171" t="s">
        <v>62</v>
      </c>
      <c r="F5" s="172"/>
      <c r="G5" s="63">
        <v>1772</v>
      </c>
      <c r="H5" s="171" t="s">
        <v>68</v>
      </c>
      <c r="I5" s="172"/>
      <c r="J5" s="63">
        <v>1772</v>
      </c>
      <c r="K5" s="164" t="s">
        <v>72</v>
      </c>
      <c r="L5" s="165"/>
      <c r="M5" s="63">
        <v>1772</v>
      </c>
      <c r="N5" s="171" t="s">
        <v>93</v>
      </c>
      <c r="O5" s="216"/>
    </row>
    <row r="6" spans="1:15" ht="33" customHeight="1">
      <c r="A6" s="215">
        <v>1772</v>
      </c>
      <c r="B6" s="173" t="s">
        <v>59</v>
      </c>
      <c r="C6" s="173"/>
      <c r="D6" s="63">
        <v>1772</v>
      </c>
      <c r="E6" s="171" t="s">
        <v>63</v>
      </c>
      <c r="F6" s="172"/>
      <c r="G6" s="63"/>
      <c r="H6" s="164"/>
      <c r="I6" s="165"/>
      <c r="J6" s="63"/>
      <c r="K6" s="173"/>
      <c r="L6" s="173"/>
      <c r="M6" s="63"/>
      <c r="N6" s="173"/>
      <c r="O6" s="217"/>
    </row>
    <row r="7" spans="1:15" ht="33" customHeight="1">
      <c r="A7" s="215"/>
      <c r="B7" s="164"/>
      <c r="C7" s="165"/>
      <c r="D7" s="63">
        <v>1772</v>
      </c>
      <c r="E7" s="171" t="s">
        <v>64</v>
      </c>
      <c r="F7" s="172"/>
      <c r="G7" s="63"/>
      <c r="H7" s="164"/>
      <c r="I7" s="165"/>
      <c r="J7" s="63"/>
      <c r="K7" s="164"/>
      <c r="L7" s="165"/>
      <c r="M7" s="63"/>
      <c r="N7" s="164"/>
      <c r="O7" s="218"/>
    </row>
    <row r="8" spans="1:15" ht="33" customHeight="1" thickBot="1">
      <c r="A8" s="219"/>
      <c r="B8" s="220"/>
      <c r="C8" s="221"/>
      <c r="D8" s="222">
        <v>1772</v>
      </c>
      <c r="E8" s="220" t="s">
        <v>65</v>
      </c>
      <c r="F8" s="221"/>
      <c r="G8" s="222"/>
      <c r="H8" s="223"/>
      <c r="I8" s="224"/>
      <c r="J8" s="222"/>
      <c r="K8" s="223"/>
      <c r="L8" s="224"/>
      <c r="M8" s="222"/>
      <c r="N8" s="223"/>
      <c r="O8" s="225"/>
    </row>
    <row r="9" spans="1:15" ht="23.25">
      <c r="A9" s="75"/>
      <c r="B9" s="205"/>
      <c r="C9" s="206"/>
      <c r="D9" s="75"/>
      <c r="E9" s="207"/>
      <c r="F9" s="207"/>
      <c r="G9" s="75"/>
      <c r="H9" s="205"/>
      <c r="I9" s="206"/>
      <c r="J9" s="75"/>
      <c r="K9" s="208"/>
      <c r="L9" s="209"/>
      <c r="M9" s="75"/>
      <c r="N9" s="208"/>
      <c r="O9" s="209"/>
    </row>
    <row r="10" spans="1:15">
      <c r="A10"/>
    </row>
    <row r="11" spans="1:15">
      <c r="A11"/>
    </row>
    <row r="12" spans="1:15">
      <c r="A12"/>
    </row>
  </sheetData>
  <mergeCells count="27">
    <mergeCell ref="N2:O2"/>
    <mergeCell ref="N3:O3"/>
    <mergeCell ref="N6:O6"/>
    <mergeCell ref="N4:O4"/>
    <mergeCell ref="N5:O5"/>
    <mergeCell ref="K3:L3"/>
    <mergeCell ref="B8:C8"/>
    <mergeCell ref="B2:C2"/>
    <mergeCell ref="E2:F2"/>
    <mergeCell ref="H2:I2"/>
    <mergeCell ref="K2:L2"/>
    <mergeCell ref="E3:F3"/>
    <mergeCell ref="H5:I5"/>
    <mergeCell ref="B6:C6"/>
    <mergeCell ref="K6:L6"/>
    <mergeCell ref="B5:C5"/>
    <mergeCell ref="H3:I3"/>
    <mergeCell ref="H4:I4"/>
    <mergeCell ref="A1:O1"/>
    <mergeCell ref="B9:C9"/>
    <mergeCell ref="E9:F9"/>
    <mergeCell ref="H9:I9"/>
    <mergeCell ref="E4:F4"/>
    <mergeCell ref="E5:F5"/>
    <mergeCell ref="E6:F6"/>
    <mergeCell ref="E7:F7"/>
    <mergeCell ref="E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0" zoomScaleNormal="70" workbookViewId="0">
      <selection activeCell="I4" sqref="I4:I24"/>
    </sheetView>
  </sheetViews>
  <sheetFormatPr defaultRowHeight="21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>
      <c r="A1" s="192" t="s">
        <v>35</v>
      </c>
      <c r="B1" s="193"/>
      <c r="C1" s="193"/>
      <c r="D1" s="193"/>
      <c r="E1" s="193"/>
      <c r="F1" s="193"/>
      <c r="G1" s="193"/>
      <c r="H1" s="193"/>
      <c r="I1" s="194"/>
    </row>
    <row r="2" spans="1:9" ht="17.649999999999999" customHeight="1" thickBot="1">
      <c r="A2" s="195"/>
      <c r="B2" s="196"/>
      <c r="C2" s="196"/>
      <c r="D2" s="196"/>
      <c r="E2" s="196"/>
      <c r="F2" s="196"/>
      <c r="G2" s="196"/>
      <c r="H2" s="196"/>
      <c r="I2" s="197"/>
    </row>
    <row r="3" spans="1:9" ht="36" customHeight="1" thickBot="1">
      <c r="A3" s="71" t="s">
        <v>27</v>
      </c>
      <c r="B3" s="49" t="s">
        <v>26</v>
      </c>
      <c r="C3" s="49" t="s">
        <v>0</v>
      </c>
      <c r="D3" s="73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72" t="s">
        <v>4</v>
      </c>
    </row>
    <row r="4" spans="1:9" s="2" customFormat="1" ht="33" customHeight="1" thickBot="1">
      <c r="A4" s="198" t="s">
        <v>89</v>
      </c>
      <c r="B4" s="146" t="s">
        <v>5</v>
      </c>
      <c r="C4" s="146" t="s">
        <v>36</v>
      </c>
      <c r="D4" s="147" t="s">
        <v>39</v>
      </c>
      <c r="E4" s="132">
        <v>45838</v>
      </c>
      <c r="F4" s="133">
        <v>0.375</v>
      </c>
      <c r="G4" s="134" t="s">
        <v>28</v>
      </c>
      <c r="H4" s="135"/>
      <c r="I4" s="203"/>
    </row>
    <row r="5" spans="1:9" s="2" customFormat="1" ht="33" customHeight="1" thickBot="1">
      <c r="A5" s="199"/>
      <c r="B5" s="148" t="s">
        <v>5</v>
      </c>
      <c r="C5" s="148" t="s">
        <v>37</v>
      </c>
      <c r="D5" s="149" t="s">
        <v>38</v>
      </c>
      <c r="E5" s="132">
        <v>45838</v>
      </c>
      <c r="F5" s="133">
        <v>0.375</v>
      </c>
      <c r="G5" s="136" t="s">
        <v>29</v>
      </c>
      <c r="H5" s="137"/>
      <c r="I5" s="204"/>
    </row>
    <row r="6" spans="1:9" s="2" customFormat="1" ht="33" customHeight="1" thickBot="1">
      <c r="A6" s="199"/>
      <c r="B6" s="148" t="s">
        <v>5</v>
      </c>
      <c r="C6" s="148" t="s">
        <v>36</v>
      </c>
      <c r="D6" s="149" t="s">
        <v>38</v>
      </c>
      <c r="E6" s="138">
        <v>45839</v>
      </c>
      <c r="F6" s="133">
        <v>0.375</v>
      </c>
      <c r="G6" s="134" t="s">
        <v>28</v>
      </c>
      <c r="H6" s="137"/>
      <c r="I6" s="204"/>
    </row>
    <row r="7" spans="1:9" s="2" customFormat="1" ht="33" customHeight="1" thickBot="1">
      <c r="A7" s="199"/>
      <c r="B7" s="148" t="s">
        <v>5</v>
      </c>
      <c r="C7" s="148" t="s">
        <v>37</v>
      </c>
      <c r="D7" s="149" t="s">
        <v>39</v>
      </c>
      <c r="E7" s="138">
        <v>45839</v>
      </c>
      <c r="F7" s="133">
        <v>0.375</v>
      </c>
      <c r="G7" s="136" t="s">
        <v>29</v>
      </c>
      <c r="H7" s="137"/>
      <c r="I7" s="204"/>
    </row>
    <row r="8" spans="1:9" s="2" customFormat="1" ht="33" customHeight="1" thickBot="1">
      <c r="A8" s="199"/>
      <c r="B8" s="148" t="s">
        <v>5</v>
      </c>
      <c r="C8" s="148" t="s">
        <v>36</v>
      </c>
      <c r="D8" s="149" t="s">
        <v>37</v>
      </c>
      <c r="E8" s="138">
        <v>45840</v>
      </c>
      <c r="F8" s="133">
        <v>0.375</v>
      </c>
      <c r="G8" s="134" t="s">
        <v>28</v>
      </c>
      <c r="H8" s="137"/>
      <c r="I8" s="204"/>
    </row>
    <row r="9" spans="1:9" s="2" customFormat="1" ht="33" customHeight="1" thickBot="1">
      <c r="A9" s="199"/>
      <c r="B9" s="150" t="s">
        <v>5</v>
      </c>
      <c r="C9" s="150" t="s">
        <v>38</v>
      </c>
      <c r="D9" s="151" t="s">
        <v>39</v>
      </c>
      <c r="E9" s="139">
        <v>45840</v>
      </c>
      <c r="F9" s="140">
        <v>0.375</v>
      </c>
      <c r="G9" s="141" t="s">
        <v>29</v>
      </c>
      <c r="H9" s="142"/>
      <c r="I9" s="204"/>
    </row>
    <row r="10" spans="1:9" s="2" customFormat="1" ht="33" customHeight="1">
      <c r="A10" s="200" t="s">
        <v>88</v>
      </c>
      <c r="B10" s="155" t="s">
        <v>6</v>
      </c>
      <c r="C10" s="156" t="s">
        <v>36</v>
      </c>
      <c r="D10" s="156" t="s">
        <v>39</v>
      </c>
      <c r="E10" s="143">
        <v>45838</v>
      </c>
      <c r="F10" s="157">
        <v>0.375</v>
      </c>
      <c r="G10" s="157" t="s">
        <v>73</v>
      </c>
      <c r="H10" s="158"/>
      <c r="I10" s="204"/>
    </row>
    <row r="11" spans="1:9" s="2" customFormat="1" ht="33" customHeight="1">
      <c r="A11" s="201"/>
      <c r="B11" s="152" t="s">
        <v>6</v>
      </c>
      <c r="C11" s="153" t="s">
        <v>37</v>
      </c>
      <c r="D11" s="153" t="s">
        <v>87</v>
      </c>
      <c r="E11" s="143">
        <v>45838</v>
      </c>
      <c r="F11" s="144">
        <v>0.375</v>
      </c>
      <c r="G11" s="144" t="s">
        <v>74</v>
      </c>
      <c r="H11" s="159"/>
      <c r="I11" s="204"/>
    </row>
    <row r="12" spans="1:9" s="2" customFormat="1" ht="33" customHeight="1">
      <c r="A12" s="201"/>
      <c r="B12" s="152" t="s">
        <v>6</v>
      </c>
      <c r="C12" s="153" t="s">
        <v>38</v>
      </c>
      <c r="D12" s="153" t="s">
        <v>40</v>
      </c>
      <c r="E12" s="143">
        <v>45838</v>
      </c>
      <c r="F12" s="144">
        <v>0.375</v>
      </c>
      <c r="G12" s="144" t="s">
        <v>73</v>
      </c>
      <c r="H12" s="159"/>
      <c r="I12" s="204"/>
    </row>
    <row r="13" spans="1:9" s="2" customFormat="1" ht="33" customHeight="1">
      <c r="A13" s="201"/>
      <c r="B13" s="152" t="s">
        <v>6</v>
      </c>
      <c r="C13" s="153" t="s">
        <v>36</v>
      </c>
      <c r="D13" s="153" t="s">
        <v>87</v>
      </c>
      <c r="E13" s="143">
        <v>45839</v>
      </c>
      <c r="F13" s="144">
        <v>0.375</v>
      </c>
      <c r="G13" s="144" t="s">
        <v>74</v>
      </c>
      <c r="H13" s="159"/>
      <c r="I13" s="204"/>
    </row>
    <row r="14" spans="1:9" s="2" customFormat="1" ht="33" customHeight="1">
      <c r="A14" s="201"/>
      <c r="B14" s="152" t="s">
        <v>6</v>
      </c>
      <c r="C14" s="153" t="s">
        <v>39</v>
      </c>
      <c r="D14" s="153" t="s">
        <v>40</v>
      </c>
      <c r="E14" s="143">
        <v>45839</v>
      </c>
      <c r="F14" s="144">
        <v>0.375</v>
      </c>
      <c r="G14" s="144" t="s">
        <v>73</v>
      </c>
      <c r="H14" s="159"/>
      <c r="I14" s="204"/>
    </row>
    <row r="15" spans="1:9" s="2" customFormat="1" ht="33" customHeight="1" thickBot="1">
      <c r="A15" s="201"/>
      <c r="B15" s="152" t="s">
        <v>6</v>
      </c>
      <c r="C15" s="153" t="s">
        <v>37</v>
      </c>
      <c r="D15" s="153" t="s">
        <v>38</v>
      </c>
      <c r="E15" s="143">
        <v>45839</v>
      </c>
      <c r="F15" s="144">
        <v>0.375</v>
      </c>
      <c r="G15" s="144" t="s">
        <v>74</v>
      </c>
      <c r="H15" s="159"/>
      <c r="I15" s="204"/>
    </row>
    <row r="16" spans="1:9" ht="33" customHeight="1">
      <c r="A16" s="201"/>
      <c r="B16" s="152" t="s">
        <v>6</v>
      </c>
      <c r="C16" s="154" t="s">
        <v>36</v>
      </c>
      <c r="D16" s="154" t="s">
        <v>40</v>
      </c>
      <c r="E16" s="143">
        <v>45840</v>
      </c>
      <c r="F16" s="157">
        <v>0.375</v>
      </c>
      <c r="G16" s="145"/>
      <c r="H16" s="159"/>
      <c r="I16" s="204"/>
    </row>
    <row r="17" spans="1:9" ht="33" customHeight="1">
      <c r="A17" s="201"/>
      <c r="B17" s="152" t="s">
        <v>6</v>
      </c>
      <c r="C17" s="154" t="s">
        <v>87</v>
      </c>
      <c r="D17" s="154" t="s">
        <v>38</v>
      </c>
      <c r="E17" s="143">
        <v>45840</v>
      </c>
      <c r="F17" s="144">
        <v>0.375</v>
      </c>
      <c r="G17" s="145"/>
      <c r="H17" s="159"/>
      <c r="I17" s="204"/>
    </row>
    <row r="18" spans="1:9" ht="33" customHeight="1">
      <c r="A18" s="201"/>
      <c r="B18" s="152" t="s">
        <v>6</v>
      </c>
      <c r="C18" s="154" t="s">
        <v>39</v>
      </c>
      <c r="D18" s="154" t="s">
        <v>37</v>
      </c>
      <c r="E18" s="143">
        <v>45840</v>
      </c>
      <c r="F18" s="144">
        <v>0.375</v>
      </c>
      <c r="G18" s="145"/>
      <c r="H18" s="159"/>
      <c r="I18" s="204"/>
    </row>
    <row r="19" spans="1:9" ht="33" customHeight="1">
      <c r="A19" s="201"/>
      <c r="B19" s="152" t="s">
        <v>6</v>
      </c>
      <c r="C19" s="154" t="s">
        <v>36</v>
      </c>
      <c r="D19" s="154" t="s">
        <v>38</v>
      </c>
      <c r="E19" s="143">
        <v>45841</v>
      </c>
      <c r="F19" s="144">
        <v>0.375</v>
      </c>
      <c r="G19" s="145"/>
      <c r="H19" s="159"/>
      <c r="I19" s="204"/>
    </row>
    <row r="20" spans="1:9" ht="33" customHeight="1">
      <c r="A20" s="201"/>
      <c r="B20" s="152" t="s">
        <v>6</v>
      </c>
      <c r="C20" s="154" t="s">
        <v>40</v>
      </c>
      <c r="D20" s="154" t="s">
        <v>37</v>
      </c>
      <c r="E20" s="143">
        <v>45841</v>
      </c>
      <c r="F20" s="144">
        <v>0.375</v>
      </c>
      <c r="G20" s="145"/>
      <c r="H20" s="159"/>
      <c r="I20" s="204"/>
    </row>
    <row r="21" spans="1:9" ht="33" customHeight="1">
      <c r="A21" s="201"/>
      <c r="B21" s="152" t="s">
        <v>6</v>
      </c>
      <c r="C21" s="154" t="s">
        <v>87</v>
      </c>
      <c r="D21" s="154" t="s">
        <v>39</v>
      </c>
      <c r="E21" s="143">
        <v>45841</v>
      </c>
      <c r="F21" s="144">
        <v>0.375</v>
      </c>
      <c r="G21" s="145"/>
      <c r="H21" s="159"/>
      <c r="I21" s="204"/>
    </row>
    <row r="22" spans="1:9" ht="33" customHeight="1">
      <c r="A22" s="201"/>
      <c r="B22" s="152" t="s">
        <v>6</v>
      </c>
      <c r="C22" s="154" t="s">
        <v>36</v>
      </c>
      <c r="D22" s="154" t="s">
        <v>37</v>
      </c>
      <c r="E22" s="143">
        <v>45842</v>
      </c>
      <c r="F22" s="144">
        <v>0.375</v>
      </c>
      <c r="G22" s="145"/>
      <c r="H22" s="159"/>
      <c r="I22" s="204"/>
    </row>
    <row r="23" spans="1:9" ht="33" customHeight="1">
      <c r="A23" s="201"/>
      <c r="B23" s="152" t="s">
        <v>6</v>
      </c>
      <c r="C23" s="154" t="s">
        <v>38</v>
      </c>
      <c r="D23" s="154" t="s">
        <v>39</v>
      </c>
      <c r="E23" s="143">
        <v>45842</v>
      </c>
      <c r="F23" s="144">
        <v>0.375</v>
      </c>
      <c r="G23" s="145"/>
      <c r="H23" s="159"/>
      <c r="I23" s="204"/>
    </row>
    <row r="24" spans="1:9" ht="33" customHeight="1" thickBot="1">
      <c r="A24" s="202"/>
      <c r="B24" s="160" t="s">
        <v>6</v>
      </c>
      <c r="C24" s="161" t="s">
        <v>40</v>
      </c>
      <c r="D24" s="161" t="s">
        <v>87</v>
      </c>
      <c r="E24" s="143">
        <v>45842</v>
      </c>
      <c r="F24" s="144">
        <v>0.375</v>
      </c>
      <c r="G24" s="162"/>
      <c r="H24" s="163"/>
      <c r="I24" s="204"/>
    </row>
  </sheetData>
  <sortState ref="D382:E401">
    <sortCondition ref="E382:E401"/>
  </sortState>
  <mergeCells count="4">
    <mergeCell ref="A1:I2"/>
    <mergeCell ref="A4:A9"/>
    <mergeCell ref="A10:A24"/>
    <mergeCell ref="I4:I24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IĞDIR ERKEK GRUP</vt:lpstr>
      <vt:lpstr>IĞDIR ERKEK OYUNCULAR </vt:lpstr>
      <vt:lpstr>IĞDIR KADIN GRUP</vt:lpstr>
      <vt:lpstr>IĞDIR KADIN OYUNCULAR</vt:lpstr>
      <vt:lpstr>IĞDIR MAÇ PROGRAMI </vt:lpstr>
      <vt:lpstr>'IĞDIR ERKEK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2025-06-27T23:41:23Z</dcterms:modified>
</cp:coreProperties>
</file>