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25" windowHeight="6870" activeTab="0"/>
  </bookViews>
  <sheets>
    <sheet name="Bayanlar Fikstürü" sheetId="1" r:id="rId1"/>
    <sheet name="Erkekler Fikstürü " sheetId="2" r:id="rId2"/>
    <sheet name="Çarşamba Maç Programı" sheetId="3" r:id="rId3"/>
    <sheet name="Perşembe Maç Programı" sheetId="4" r:id="rId4"/>
    <sheet name="Cuma Maç Programı " sheetId="5" r:id="rId5"/>
  </sheets>
  <definedNames>
    <definedName name="_xlnm.Print_Area" localSheetId="0">'Bayanlar Fikstürü'!$A$1:$T$80</definedName>
    <definedName name="_xlnm.Print_Area" localSheetId="4">'Cuma Maç Programı '!$A$1:$H$24</definedName>
    <definedName name="_xlnm.Print_Area" localSheetId="2">'Çarşamba Maç Programı'!$A$1:$H$27</definedName>
    <definedName name="_xlnm.Print_Area" localSheetId="1">'Erkekler Fikstürü '!$A$1:$U$80</definedName>
    <definedName name="_xlnm.Print_Area" localSheetId="3">'Perşembe Maç Programı'!$A$2:$F$21</definedName>
  </definedNames>
  <calcPr fullCalcOnLoad="1"/>
</workbook>
</file>

<file path=xl/sharedStrings.xml><?xml version="1.0" encoding="utf-8"?>
<sst xmlns="http://schemas.openxmlformats.org/spreadsheetml/2006/main" count="456" uniqueCount="188">
  <si>
    <t>M01</t>
  </si>
  <si>
    <t xml:space="preserve">Bu Turlarda Kaybedenler </t>
  </si>
  <si>
    <t>Kazanan :</t>
  </si>
  <si>
    <t xml:space="preserve">5. </t>
  </si>
  <si>
    <t>M29</t>
  </si>
  <si>
    <t>Kaybeden :</t>
  </si>
  <si>
    <t>6.</t>
  </si>
  <si>
    <t>7.</t>
  </si>
  <si>
    <t>M30</t>
  </si>
  <si>
    <t>8.</t>
  </si>
  <si>
    <t>M31 Kazanan</t>
  </si>
  <si>
    <t>9.</t>
  </si>
  <si>
    <t>M31</t>
  </si>
  <si>
    <t>M33</t>
  </si>
  <si>
    <t>10.</t>
  </si>
  <si>
    <t>M32 Kazanan</t>
  </si>
  <si>
    <t>M31 Kaybeden</t>
  </si>
  <si>
    <t>M32</t>
  </si>
  <si>
    <t>11.</t>
  </si>
  <si>
    <t>M34</t>
  </si>
  <si>
    <t>12.</t>
  </si>
  <si>
    <t>M32 Kaybeden</t>
  </si>
  <si>
    <t>M35 Kazanan</t>
  </si>
  <si>
    <t>13.</t>
  </si>
  <si>
    <t>M37</t>
  </si>
  <si>
    <t>M35</t>
  </si>
  <si>
    <t>14.</t>
  </si>
  <si>
    <t>M36 Kazanan</t>
  </si>
  <si>
    <t>M35 Kaybeden</t>
  </si>
  <si>
    <t>15.</t>
  </si>
  <si>
    <t>M36</t>
  </si>
  <si>
    <t>M38</t>
  </si>
  <si>
    <t>16.</t>
  </si>
  <si>
    <t>M36 Kaybeden</t>
  </si>
  <si>
    <t>BAŞHAKEM</t>
  </si>
  <si>
    <t>1.TUR</t>
  </si>
  <si>
    <t>2.TUR</t>
  </si>
  <si>
    <t>YARI FİNAL</t>
  </si>
  <si>
    <t>FİNAL</t>
  </si>
  <si>
    <t>CONSOLATİON FİKSTÜRÜ</t>
  </si>
  <si>
    <t xml:space="preserve">ANA TABLO </t>
  </si>
  <si>
    <t>3. TUR</t>
  </si>
  <si>
    <t>SIRA</t>
  </si>
  <si>
    <t>1</t>
  </si>
  <si>
    <t>2</t>
  </si>
  <si>
    <t>3</t>
  </si>
  <si>
    <t>4</t>
  </si>
  <si>
    <t>5</t>
  </si>
  <si>
    <t>ANA TABLO BAYAN</t>
  </si>
  <si>
    <t>CONSOLATİON BAYAN</t>
  </si>
  <si>
    <t>ANA TABLO ERKEK</t>
  </si>
  <si>
    <t>CONSOLATİON ERKEK</t>
  </si>
  <si>
    <t>SAAT</t>
  </si>
  <si>
    <t>CONSOLATİON BAYAN 2.TUR</t>
  </si>
  <si>
    <t>CONSOLATİON ERKEK 2.TUR</t>
  </si>
  <si>
    <t>EN ERKEN BAŞLAMA 
SAATİ 
09:30</t>
  </si>
  <si>
    <t>EN ERKEN BAŞLAMA 
SAATİ 
11:00</t>
  </si>
  <si>
    <t>EN ERKEN BAŞLAMA 
SAATİ 
13:00</t>
  </si>
  <si>
    <t>EN ERKEN BAŞLAMA 
SAATİ 
14:00</t>
  </si>
  <si>
    <t>BAŞLAMA 
SAATİ 
09:00</t>
  </si>
  <si>
    <t>*</t>
  </si>
  <si>
    <t xml:space="preserve">CONSOLATION 2.TUR MAÇ SAATLERİ 1.TUR MAÇLARI BİTİMİNDE BELİRLENECEKTİR. </t>
  </si>
  <si>
    <t xml:space="preserve">BAŞHAKEM EN ERKEN BAŞLAMA SAATİ GELMİŞ OLAN MAÇLARIN SIRA VE KORTUNDA DEĞİŞİKLİK YAPABİLECEKTİR. </t>
  </si>
  <si>
    <t xml:space="preserve">BAŞHAKEM </t>
  </si>
  <si>
    <t xml:space="preserve">TÜM MAÇLAR 3 TIE BREAK SETİ KURALI İLE OYNANACAKTIR. </t>
  </si>
  <si>
    <t xml:space="preserve">CONSOLATION ERKEK </t>
  </si>
  <si>
    <t>TOPRAK 1</t>
  </si>
  <si>
    <t>TOPRAK 2</t>
  </si>
  <si>
    <t>TOPRAK 3</t>
  </si>
  <si>
    <t>TOPRAK 4</t>
  </si>
  <si>
    <t>EN ERKEN BAŞLAMA 
SAATİ 
14:30</t>
  </si>
  <si>
    <t>BERRAK KOÇAK</t>
  </si>
  <si>
    <t>YAĞMUR AĞAOĞLU</t>
  </si>
  <si>
    <t>MELİS YILDIRIM</t>
  </si>
  <si>
    <t xml:space="preserve">MELTEM TURHAN </t>
  </si>
  <si>
    <t xml:space="preserve">NEHİR ERTAN </t>
  </si>
  <si>
    <t xml:space="preserve">BAHAR KILIÇ </t>
  </si>
  <si>
    <t xml:space="preserve">ŞÜKRİYE EZGİ AKYOL </t>
  </si>
  <si>
    <t>MİRA KARATOGMA</t>
  </si>
  <si>
    <t>ADA KUMRU</t>
  </si>
  <si>
    <t>NİL DELİCE</t>
  </si>
  <si>
    <t>DURU YAĞIZEFE</t>
  </si>
  <si>
    <t xml:space="preserve">NEHİR DOĞAN </t>
  </si>
  <si>
    <t>NAZ ADA ELİGÜR</t>
  </si>
  <si>
    <t xml:space="preserve">DURU BAYCAN </t>
  </si>
  <si>
    <t xml:space="preserve">ŞULE CEYLİN KONURALP </t>
  </si>
  <si>
    <t xml:space="preserve">MELİS MERT </t>
  </si>
  <si>
    <t xml:space="preserve">14 YAŞ MİLLİ TAKIM BELİRLEME KADIN </t>
  </si>
  <si>
    <t>Alaaddin BOYAR</t>
  </si>
  <si>
    <t>14 YAŞ MİLLİ TAKIM BELİRLEME ERKEK</t>
  </si>
  <si>
    <t xml:space="preserve">YİĞİT ÜNAL </t>
  </si>
  <si>
    <t xml:space="preserve">ZİYA AYBERK AYDIN </t>
  </si>
  <si>
    <t>RAMAZAN KAAN OKTAY</t>
  </si>
  <si>
    <t xml:space="preserve">KUZEY UĞURCAN </t>
  </si>
  <si>
    <t>ENGİN KAYRA ŞİMŞEK</t>
  </si>
  <si>
    <t xml:space="preserve">EREN KİP </t>
  </si>
  <si>
    <t>MUSTAFA EGE ŞIK</t>
  </si>
  <si>
    <t xml:space="preserve">UTKU KEREM BİBERLİ </t>
  </si>
  <si>
    <t>DORUK EGE ŞAHİN</t>
  </si>
  <si>
    <t xml:space="preserve">SAMİM FİLİZ </t>
  </si>
  <si>
    <t>DORUK ÇALIKOĞLU</t>
  </si>
  <si>
    <t>AREN BAYBARS</t>
  </si>
  <si>
    <t xml:space="preserve">FARUKCAN ŞENKAL </t>
  </si>
  <si>
    <t xml:space="preserve">İLHAN BAŞAR ŞENEL </t>
  </si>
  <si>
    <t>ÖZGÜR ERDEM TURGUT</t>
  </si>
  <si>
    <t xml:space="preserve">EMRE ATLAMIŞ </t>
  </si>
  <si>
    <t>63 64</t>
  </si>
  <si>
    <t>62 63</t>
  </si>
  <si>
    <t>62 62</t>
  </si>
  <si>
    <t>64 61</t>
  </si>
  <si>
    <t>62 61</t>
  </si>
  <si>
    <t>16 64 62</t>
  </si>
  <si>
    <t>61 62</t>
  </si>
  <si>
    <t>60 63</t>
  </si>
  <si>
    <t>64 63</t>
  </si>
  <si>
    <t>16 62 61</t>
  </si>
  <si>
    <t>60 60</t>
  </si>
  <si>
    <t>TOPRAK 7</t>
  </si>
  <si>
    <t>TOPRAK 8</t>
  </si>
  <si>
    <t>SAMİM FİLİZ</t>
  </si>
  <si>
    <t>EREN KİP</t>
  </si>
  <si>
    <t>UTKU KEREM BİBERLİ</t>
  </si>
  <si>
    <t>ZİYA AYBERK AYDIN</t>
  </si>
  <si>
    <t>FARUKCAN ŞENKAL</t>
  </si>
  <si>
    <t>İLHAN BAŞAR ŞENEL</t>
  </si>
  <si>
    <t>EMRE ATLAMIŞ</t>
  </si>
  <si>
    <t>YİĞİT ÜNAL</t>
  </si>
  <si>
    <t>KUZEY UĞURCAN</t>
  </si>
  <si>
    <t>61 63</t>
  </si>
  <si>
    <t>MELİS MERT</t>
  </si>
  <si>
    <t>NEHİR ERTAN</t>
  </si>
  <si>
    <t>DURU BAYCAN</t>
  </si>
  <si>
    <t>ŞULE CEYLİN KONURALP</t>
  </si>
  <si>
    <t>61 60</t>
  </si>
  <si>
    <t>NEHİR DOĞAN</t>
  </si>
  <si>
    <t>BAHAR KILIÇ</t>
  </si>
  <si>
    <t>ŞÜKRİYE EZGİ AKYOL</t>
  </si>
  <si>
    <t xml:space="preserve">           14 YAŞ MİLLİ TAKIM BELİRLEME TURNUVASI</t>
  </si>
  <si>
    <t xml:space="preserve">             01 HAZİRAN 2022 ÇARŞAMBA MAÇ PROGRAMI</t>
  </si>
  <si>
    <t>ALAADDİN BOYAR</t>
  </si>
  <si>
    <t>MELTEM TURHAN</t>
  </si>
  <si>
    <t>wo</t>
  </si>
  <si>
    <t>75 62</t>
  </si>
  <si>
    <t>64 60</t>
  </si>
  <si>
    <t>60 62</t>
  </si>
  <si>
    <t>75 60</t>
  </si>
  <si>
    <t>26 62 75</t>
  </si>
  <si>
    <t>67 (4) 61 75</t>
  </si>
  <si>
    <t>63 62</t>
  </si>
  <si>
    <t>60 61</t>
  </si>
  <si>
    <t>46 63 63</t>
  </si>
  <si>
    <t>63 76(6)</t>
  </si>
  <si>
    <t>36 64 60</t>
  </si>
  <si>
    <t>RAMAZAN KAN OKTAY</t>
  </si>
  <si>
    <t>A. KUMRU / N. A. ELİGÜR MAĞLUBU</t>
  </si>
  <si>
    <t>B. KOÇAK / N. ERTAN MAĞLUBU</t>
  </si>
  <si>
    <t>S. FİLİZ / İ. ŞENEL MAĞLUBU</t>
  </si>
  <si>
    <t>R. OKTAY / M. ŞIK MAĞLUBU</t>
  </si>
  <si>
    <t>EN ERKEN BAŞLAMA 
SAATİ 
10:00</t>
  </si>
  <si>
    <t>76(2) 60</t>
  </si>
  <si>
    <t>M. YILDIRIM / N. DOĞAN GALİBİ</t>
  </si>
  <si>
    <t>76(3) 61</t>
  </si>
  <si>
    <t>M. KARATOGMA / M.TURHAN GALİBİ</t>
  </si>
  <si>
    <t>61 1-0 RET</t>
  </si>
  <si>
    <t>75 61</t>
  </si>
  <si>
    <t>64 62</t>
  </si>
  <si>
    <t>Y. ÜNAL / D. ÇALIKOĞLU GALİBİ</t>
  </si>
  <si>
    <t>75 16 75</t>
  </si>
  <si>
    <t>A. BAYBARS / Z. AYDIN GALİBİ</t>
  </si>
  <si>
    <t>76(5) 16 62</t>
  </si>
  <si>
    <t>61 61</t>
  </si>
  <si>
    <t>62 64</t>
  </si>
  <si>
    <t>63 63</t>
  </si>
  <si>
    <t>63 61</t>
  </si>
  <si>
    <t>67(3) 64 76(6)</t>
  </si>
  <si>
    <t>5. LİK 6. LIK MAÇI</t>
  </si>
  <si>
    <t xml:space="preserve">             03 HAZİRAN 2022 CUMA MAÇ PROGRAMI</t>
  </si>
  <si>
    <t>46 76(3) 62</t>
  </si>
  <si>
    <t>63 76(3)</t>
  </si>
  <si>
    <t>75 75</t>
  </si>
  <si>
    <t xml:space="preserve">             02 HAZİRAN 2022 PERŞEMBE MAÇ PROGRAMI</t>
  </si>
  <si>
    <t>36 60 75</t>
  </si>
  <si>
    <t>İLHAN ŞENEL</t>
  </si>
  <si>
    <t>MUSTAFA  ŞIK</t>
  </si>
  <si>
    <t>62 60</t>
  </si>
  <si>
    <t>Naz Ada Eligür</t>
  </si>
  <si>
    <t>Nehir Ertan</t>
  </si>
  <si>
    <t>67(1) 64 64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</si>
</sst>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6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11"/>
      <name val="Arial Tur"/>
      <family val="0"/>
    </font>
    <font>
      <b/>
      <u val="single"/>
      <sz val="10"/>
      <name val="Arial"/>
      <family val="2"/>
    </font>
    <font>
      <b/>
      <sz val="18"/>
      <color indexed="8"/>
      <name val="Calibri"/>
      <family val="2"/>
    </font>
    <font>
      <b/>
      <sz val="8"/>
      <color indexed="8"/>
      <name val="Arial Tur"/>
      <family val="0"/>
    </font>
    <font>
      <b/>
      <sz val="14"/>
      <color indexed="8"/>
      <name val="Arial Tur"/>
      <family val="0"/>
    </font>
    <font>
      <b/>
      <sz val="11"/>
      <color indexed="8"/>
      <name val="Arial Tur"/>
      <family val="0"/>
    </font>
    <font>
      <b/>
      <sz val="9"/>
      <color indexed="8"/>
      <name val="Arial Tur"/>
      <family val="0"/>
    </font>
    <font>
      <b/>
      <sz val="7"/>
      <color indexed="8"/>
      <name val="Arial Tur"/>
      <family val="0"/>
    </font>
    <font>
      <b/>
      <i/>
      <sz val="16"/>
      <color indexed="8"/>
      <name val="Book Antiqua"/>
      <family val="1"/>
    </font>
    <font>
      <b/>
      <i/>
      <u val="single"/>
      <sz val="8"/>
      <name val="Arial"/>
      <family val="2"/>
    </font>
    <font>
      <sz val="7"/>
      <color indexed="8"/>
      <name val="Arial Tur"/>
      <family val="0"/>
    </font>
    <font>
      <sz val="12"/>
      <name val="Arial"/>
      <family val="2"/>
    </font>
    <font>
      <b/>
      <sz val="12"/>
      <color indexed="8"/>
      <name val="Arial Tu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0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1" fillId="33" borderId="1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7" fillId="33" borderId="0" xfId="0" applyFont="1" applyFill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6" fillId="33" borderId="24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0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/>
    </xf>
    <xf numFmtId="0" fontId="11" fillId="33" borderId="17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2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0" borderId="19" xfId="0" applyFont="1" applyBorder="1" applyAlignment="1">
      <alignment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15" fillId="34" borderId="18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5" fillId="38" borderId="19" xfId="0" applyFont="1" applyFill="1" applyBorder="1" applyAlignment="1">
      <alignment horizontal="center" vertical="center"/>
    </xf>
    <xf numFmtId="0" fontId="15" fillId="38" borderId="18" xfId="0" applyFont="1" applyFill="1" applyBorder="1" applyAlignment="1">
      <alignment horizontal="center" vertical="center"/>
    </xf>
    <xf numFmtId="0" fontId="15" fillId="39" borderId="18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40" borderId="26" xfId="0" applyFont="1" applyFill="1" applyBorder="1" applyAlignment="1">
      <alignment horizontal="center" vertical="center"/>
    </xf>
    <xf numFmtId="0" fontId="3" fillId="40" borderId="27" xfId="0" applyFont="1" applyFill="1" applyBorder="1" applyAlignment="1">
      <alignment horizontal="center" vertical="center"/>
    </xf>
    <xf numFmtId="0" fontId="0" fillId="40" borderId="26" xfId="0" applyFont="1" applyFill="1" applyBorder="1" applyAlignment="1">
      <alignment horizontal="center" vertical="center"/>
    </xf>
    <xf numFmtId="0" fontId="0" fillId="40" borderId="27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41" borderId="27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0" fontId="2" fillId="42" borderId="26" xfId="0" applyFont="1" applyFill="1" applyBorder="1" applyAlignment="1">
      <alignment horizontal="center" vertical="center"/>
    </xf>
    <xf numFmtId="0" fontId="2" fillId="42" borderId="27" xfId="0" applyFont="1" applyFill="1" applyBorder="1" applyAlignment="1">
      <alignment horizontal="center" vertical="center"/>
    </xf>
    <xf numFmtId="0" fontId="0" fillId="41" borderId="26" xfId="0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2" fillId="43" borderId="26" xfId="0" applyFont="1" applyFill="1" applyBorder="1" applyAlignment="1">
      <alignment horizontal="center" vertical="center"/>
    </xf>
    <xf numFmtId="0" fontId="2" fillId="43" borderId="27" xfId="0" applyFont="1" applyFill="1" applyBorder="1" applyAlignment="1">
      <alignment horizontal="center" vertical="center"/>
    </xf>
    <xf numFmtId="0" fontId="0" fillId="43" borderId="26" xfId="0" applyFont="1" applyFill="1" applyBorder="1" applyAlignment="1">
      <alignment horizontal="center" vertical="center"/>
    </xf>
    <xf numFmtId="0" fontId="0" fillId="43" borderId="2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 vertical="center"/>
    </xf>
    <xf numFmtId="0" fontId="3" fillId="42" borderId="27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44" borderId="26" xfId="0" applyFont="1" applyFill="1" applyBorder="1" applyAlignment="1">
      <alignment horizontal="center" vertical="center"/>
    </xf>
    <xf numFmtId="0" fontId="2" fillId="44" borderId="27" xfId="0" applyFont="1" applyFill="1" applyBorder="1" applyAlignment="1">
      <alignment horizontal="center" vertical="center"/>
    </xf>
    <xf numFmtId="0" fontId="3" fillId="45" borderId="26" xfId="0" applyFont="1" applyFill="1" applyBorder="1" applyAlignment="1">
      <alignment horizontal="center" vertical="center"/>
    </xf>
    <xf numFmtId="0" fontId="3" fillId="45" borderId="2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/>
    </xf>
    <xf numFmtId="0" fontId="3" fillId="46" borderId="26" xfId="0" applyFont="1" applyFill="1" applyBorder="1" applyAlignment="1">
      <alignment horizontal="center" vertical="center" wrapText="1"/>
    </xf>
    <xf numFmtId="0" fontId="3" fillId="46" borderId="29" xfId="0" applyFont="1" applyFill="1" applyBorder="1" applyAlignment="1">
      <alignment horizontal="center" vertical="center" wrapText="1"/>
    </xf>
    <xf numFmtId="0" fontId="3" fillId="46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" fillId="45" borderId="26" xfId="0" applyFont="1" applyFill="1" applyBorder="1" applyAlignment="1">
      <alignment horizontal="center" vertical="center"/>
    </xf>
    <xf numFmtId="0" fontId="2" fillId="45" borderId="27" xfId="0" applyFont="1" applyFill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41" borderId="27" xfId="0" applyFont="1" applyFill="1" applyBorder="1" applyAlignment="1">
      <alignment horizontal="center" vertical="center"/>
    </xf>
    <xf numFmtId="0" fontId="4" fillId="47" borderId="30" xfId="0" applyFont="1" applyFill="1" applyBorder="1" applyAlignment="1">
      <alignment horizontal="center" vertical="center"/>
    </xf>
    <xf numFmtId="0" fontId="4" fillId="47" borderId="28" xfId="0" applyFont="1" applyFill="1" applyBorder="1" applyAlignment="1">
      <alignment horizontal="center" vertical="center"/>
    </xf>
    <xf numFmtId="0" fontId="4" fillId="47" borderId="3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41" borderId="26" xfId="0" applyFont="1" applyFill="1" applyBorder="1" applyAlignment="1">
      <alignment horizontal="center" vertical="center"/>
    </xf>
    <xf numFmtId="0" fontId="0" fillId="41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40" borderId="26" xfId="0" applyFont="1" applyFill="1" applyBorder="1" applyAlignment="1">
      <alignment horizontal="center" vertical="center"/>
    </xf>
    <xf numFmtId="0" fontId="0" fillId="40" borderId="27" xfId="0" applyFont="1" applyFill="1" applyBorder="1" applyAlignment="1">
      <alignment horizontal="center" vertical="center"/>
    </xf>
    <xf numFmtId="0" fontId="0" fillId="43" borderId="26" xfId="0" applyFont="1" applyFill="1" applyBorder="1" applyAlignment="1">
      <alignment horizontal="center" vertical="center"/>
    </xf>
    <xf numFmtId="0" fontId="0" fillId="43" borderId="2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3" fillId="33" borderId="17" xfId="0" applyNumberFormat="1" applyFont="1" applyFill="1" applyBorder="1" applyAlignment="1">
      <alignment horizontal="center" vertical="center" textRotation="2"/>
    </xf>
    <xf numFmtId="49" fontId="13" fillId="33" borderId="18" xfId="0" applyNumberFormat="1" applyFont="1" applyFill="1" applyBorder="1" applyAlignment="1">
      <alignment horizontal="center" vertical="center" textRotation="2"/>
    </xf>
    <xf numFmtId="49" fontId="13" fillId="33" borderId="20" xfId="0" applyNumberFormat="1" applyFont="1" applyFill="1" applyBorder="1" applyAlignment="1">
      <alignment horizontal="center" vertical="center" textRotation="2"/>
    </xf>
    <xf numFmtId="49" fontId="18" fillId="33" borderId="17" xfId="0" applyNumberFormat="1" applyFont="1" applyFill="1" applyBorder="1" applyAlignment="1">
      <alignment horizontal="center" vertical="center" textRotation="90" wrapText="1"/>
    </xf>
    <xf numFmtId="49" fontId="18" fillId="33" borderId="18" xfId="0" applyNumberFormat="1" applyFont="1" applyFill="1" applyBorder="1" applyAlignment="1">
      <alignment horizontal="center" vertical="center" textRotation="90"/>
    </xf>
    <xf numFmtId="49" fontId="18" fillId="33" borderId="20" xfId="0" applyNumberFormat="1" applyFont="1" applyFill="1" applyBorder="1" applyAlignment="1">
      <alignment horizontal="center" vertical="center" textRotation="90"/>
    </xf>
    <xf numFmtId="14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43100" y="424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67</xdr:row>
      <xdr:rowOff>133350</xdr:rowOff>
    </xdr:from>
    <xdr:to>
      <xdr:col>14</xdr:col>
      <xdr:colOff>28575</xdr:colOff>
      <xdr:row>72</xdr:row>
      <xdr:rowOff>9525</xdr:rowOff>
    </xdr:to>
    <xdr:sp>
      <xdr:nvSpPr>
        <xdr:cNvPr id="2" name="Line 2"/>
        <xdr:cNvSpPr>
          <a:spLocks/>
        </xdr:cNvSpPr>
      </xdr:nvSpPr>
      <xdr:spPr>
        <a:xfrm>
          <a:off x="5734050" y="8963025"/>
          <a:ext cx="200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95250</xdr:rowOff>
    </xdr:from>
    <xdr:to>
      <xdr:col>6</xdr:col>
      <xdr:colOff>85725</xdr:colOff>
      <xdr:row>37</xdr:row>
      <xdr:rowOff>9525</xdr:rowOff>
    </xdr:to>
    <xdr:sp>
      <xdr:nvSpPr>
        <xdr:cNvPr id="3" name="Line 3"/>
        <xdr:cNvSpPr>
          <a:spLocks/>
        </xdr:cNvSpPr>
      </xdr:nvSpPr>
      <xdr:spPr>
        <a:xfrm>
          <a:off x="3305175" y="39719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4" name="Line 4"/>
        <xdr:cNvSpPr>
          <a:spLocks/>
        </xdr:cNvSpPr>
      </xdr:nvSpPr>
      <xdr:spPr>
        <a:xfrm>
          <a:off x="4686300" y="3533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5" name="Line 5"/>
        <xdr:cNvSpPr>
          <a:spLocks/>
        </xdr:cNvSpPr>
      </xdr:nvSpPr>
      <xdr:spPr>
        <a:xfrm flipH="1">
          <a:off x="876300" y="4752975"/>
          <a:ext cx="1038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943225" y="4810125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705350" y="4791075"/>
          <a:ext cx="314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68</xdr:row>
      <xdr:rowOff>0</xdr:rowOff>
    </xdr:from>
    <xdr:to>
      <xdr:col>14</xdr:col>
      <xdr:colOff>28575</xdr:colOff>
      <xdr:row>78</xdr:row>
      <xdr:rowOff>9525</xdr:rowOff>
    </xdr:to>
    <xdr:sp>
      <xdr:nvSpPr>
        <xdr:cNvPr id="8" name="Line 8"/>
        <xdr:cNvSpPr>
          <a:spLocks/>
        </xdr:cNvSpPr>
      </xdr:nvSpPr>
      <xdr:spPr>
        <a:xfrm>
          <a:off x="4743450" y="8963025"/>
          <a:ext cx="11906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68</xdr:row>
      <xdr:rowOff>19050</xdr:rowOff>
    </xdr:from>
    <xdr:to>
      <xdr:col>6</xdr:col>
      <xdr:colOff>209550</xdr:colOff>
      <xdr:row>85</xdr:row>
      <xdr:rowOff>76200</xdr:rowOff>
    </xdr:to>
    <xdr:sp>
      <xdr:nvSpPr>
        <xdr:cNvPr id="9" name="Line 9"/>
        <xdr:cNvSpPr>
          <a:spLocks/>
        </xdr:cNvSpPr>
      </xdr:nvSpPr>
      <xdr:spPr>
        <a:xfrm>
          <a:off x="3343275" y="8982075"/>
          <a:ext cx="8572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68</xdr:row>
      <xdr:rowOff>9525</xdr:rowOff>
    </xdr:from>
    <xdr:to>
      <xdr:col>6</xdr:col>
      <xdr:colOff>142875</xdr:colOff>
      <xdr:row>100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000250" y="8972550"/>
          <a:ext cx="1362075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114300</xdr:rowOff>
    </xdr:from>
    <xdr:to>
      <xdr:col>12</xdr:col>
      <xdr:colOff>190500</xdr:colOff>
      <xdr:row>83</xdr:row>
      <xdr:rowOff>57150</xdr:rowOff>
    </xdr:to>
    <xdr:sp>
      <xdr:nvSpPr>
        <xdr:cNvPr id="11" name="Line 11"/>
        <xdr:cNvSpPr>
          <a:spLocks/>
        </xdr:cNvSpPr>
      </xdr:nvSpPr>
      <xdr:spPr>
        <a:xfrm flipV="1">
          <a:off x="4848225" y="10687050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84</xdr:row>
      <xdr:rowOff>57150</xdr:rowOff>
    </xdr:from>
    <xdr:to>
      <xdr:col>12</xdr:col>
      <xdr:colOff>190500</xdr:colOff>
      <xdr:row>87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4876800" y="11001375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66675</xdr:rowOff>
    </xdr:from>
    <xdr:to>
      <xdr:col>12</xdr:col>
      <xdr:colOff>238125</xdr:colOff>
      <xdr:row>88</xdr:row>
      <xdr:rowOff>47625</xdr:rowOff>
    </xdr:to>
    <xdr:sp>
      <xdr:nvSpPr>
        <xdr:cNvPr id="13" name="Line 13"/>
        <xdr:cNvSpPr>
          <a:spLocks/>
        </xdr:cNvSpPr>
      </xdr:nvSpPr>
      <xdr:spPr>
        <a:xfrm flipV="1">
          <a:off x="4848225" y="11134725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89</xdr:row>
      <xdr:rowOff>0</xdr:rowOff>
    </xdr:from>
    <xdr:to>
      <xdr:col>12</xdr:col>
      <xdr:colOff>180975</xdr:colOff>
      <xdr:row>91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876800" y="11563350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47625</xdr:rowOff>
    </xdr:from>
    <xdr:to>
      <xdr:col>12</xdr:col>
      <xdr:colOff>228600</xdr:colOff>
      <xdr:row>97</xdr:row>
      <xdr:rowOff>47625</xdr:rowOff>
    </xdr:to>
    <xdr:sp>
      <xdr:nvSpPr>
        <xdr:cNvPr id="15" name="Line 15"/>
        <xdr:cNvSpPr>
          <a:spLocks/>
        </xdr:cNvSpPr>
      </xdr:nvSpPr>
      <xdr:spPr>
        <a:xfrm flipV="1">
          <a:off x="4848225" y="12230100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98</xdr:row>
      <xdr:rowOff>47625</xdr:rowOff>
    </xdr:from>
    <xdr:to>
      <xdr:col>12</xdr:col>
      <xdr:colOff>209550</xdr:colOff>
      <xdr:row>100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4876800" y="12725400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98</xdr:row>
      <xdr:rowOff>47625</xdr:rowOff>
    </xdr:from>
    <xdr:to>
      <xdr:col>12</xdr:col>
      <xdr:colOff>238125</xdr:colOff>
      <xdr:row>102</xdr:row>
      <xdr:rowOff>47625</xdr:rowOff>
    </xdr:to>
    <xdr:sp>
      <xdr:nvSpPr>
        <xdr:cNvPr id="17" name="Line 17"/>
        <xdr:cNvSpPr>
          <a:spLocks/>
        </xdr:cNvSpPr>
      </xdr:nvSpPr>
      <xdr:spPr>
        <a:xfrm flipV="1">
          <a:off x="4848225" y="12725400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103</xdr:row>
      <xdr:rowOff>19050</xdr:rowOff>
    </xdr:from>
    <xdr:to>
      <xdr:col>14</xdr:col>
      <xdr:colOff>9525</xdr:colOff>
      <xdr:row>104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4857750" y="13315950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19" name="Line 24"/>
        <xdr:cNvSpPr>
          <a:spLocks/>
        </xdr:cNvSpPr>
      </xdr:nvSpPr>
      <xdr:spPr>
        <a:xfrm>
          <a:off x="1943100" y="424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>
      <xdr:nvSpPr>
        <xdr:cNvPr id="20" name="Line 25"/>
        <xdr:cNvSpPr>
          <a:spLocks/>
        </xdr:cNvSpPr>
      </xdr:nvSpPr>
      <xdr:spPr>
        <a:xfrm>
          <a:off x="5734050" y="8791575"/>
          <a:ext cx="200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95250</xdr:rowOff>
    </xdr:from>
    <xdr:to>
      <xdr:col>6</xdr:col>
      <xdr:colOff>85725</xdr:colOff>
      <xdr:row>37</xdr:row>
      <xdr:rowOff>9525</xdr:rowOff>
    </xdr:to>
    <xdr:sp>
      <xdr:nvSpPr>
        <xdr:cNvPr id="21" name="Line 26"/>
        <xdr:cNvSpPr>
          <a:spLocks/>
        </xdr:cNvSpPr>
      </xdr:nvSpPr>
      <xdr:spPr>
        <a:xfrm>
          <a:off x="3305175" y="39719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22" name="Line 27"/>
        <xdr:cNvSpPr>
          <a:spLocks/>
        </xdr:cNvSpPr>
      </xdr:nvSpPr>
      <xdr:spPr>
        <a:xfrm>
          <a:off x="4686300" y="3533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23" name="Line 28"/>
        <xdr:cNvSpPr>
          <a:spLocks/>
        </xdr:cNvSpPr>
      </xdr:nvSpPr>
      <xdr:spPr>
        <a:xfrm flipH="1">
          <a:off x="876300" y="4752975"/>
          <a:ext cx="1038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24" name="Line 29"/>
        <xdr:cNvSpPr>
          <a:spLocks/>
        </xdr:cNvSpPr>
      </xdr:nvSpPr>
      <xdr:spPr>
        <a:xfrm flipH="1">
          <a:off x="2943225" y="4810125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25" name="Line 30"/>
        <xdr:cNvSpPr>
          <a:spLocks/>
        </xdr:cNvSpPr>
      </xdr:nvSpPr>
      <xdr:spPr>
        <a:xfrm>
          <a:off x="4705350" y="4791075"/>
          <a:ext cx="314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>
      <xdr:nvSpPr>
        <xdr:cNvPr id="26" name="Line 31"/>
        <xdr:cNvSpPr>
          <a:spLocks/>
        </xdr:cNvSpPr>
      </xdr:nvSpPr>
      <xdr:spPr>
        <a:xfrm>
          <a:off x="4743450" y="8829675"/>
          <a:ext cx="11906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>
      <xdr:nvSpPr>
        <xdr:cNvPr id="27" name="Line 32"/>
        <xdr:cNvSpPr>
          <a:spLocks/>
        </xdr:cNvSpPr>
      </xdr:nvSpPr>
      <xdr:spPr>
        <a:xfrm>
          <a:off x="3343275" y="8848725"/>
          <a:ext cx="857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>
      <xdr:nvSpPr>
        <xdr:cNvPr id="28" name="Line 33"/>
        <xdr:cNvSpPr>
          <a:spLocks/>
        </xdr:cNvSpPr>
      </xdr:nvSpPr>
      <xdr:spPr>
        <a:xfrm>
          <a:off x="2000250" y="8839200"/>
          <a:ext cx="13620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>
      <xdr:nvSpPr>
        <xdr:cNvPr id="29" name="Line 34"/>
        <xdr:cNvSpPr>
          <a:spLocks/>
        </xdr:cNvSpPr>
      </xdr:nvSpPr>
      <xdr:spPr>
        <a:xfrm flipV="1">
          <a:off x="4848225" y="10563225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>
      <xdr:nvSpPr>
        <xdr:cNvPr id="30" name="Line 35"/>
        <xdr:cNvSpPr>
          <a:spLocks/>
        </xdr:cNvSpPr>
      </xdr:nvSpPr>
      <xdr:spPr>
        <a:xfrm>
          <a:off x="4876800" y="108775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>
      <xdr:nvSpPr>
        <xdr:cNvPr id="31" name="Line 36"/>
        <xdr:cNvSpPr>
          <a:spLocks/>
        </xdr:cNvSpPr>
      </xdr:nvSpPr>
      <xdr:spPr>
        <a:xfrm flipV="1">
          <a:off x="4848225" y="11010900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>
      <xdr:nvSpPr>
        <xdr:cNvPr id="32" name="Line 37"/>
        <xdr:cNvSpPr>
          <a:spLocks/>
        </xdr:cNvSpPr>
      </xdr:nvSpPr>
      <xdr:spPr>
        <a:xfrm>
          <a:off x="4876800" y="114395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>
      <xdr:nvSpPr>
        <xdr:cNvPr id="33" name="Line 38"/>
        <xdr:cNvSpPr>
          <a:spLocks/>
        </xdr:cNvSpPr>
      </xdr:nvSpPr>
      <xdr:spPr>
        <a:xfrm flipV="1">
          <a:off x="4848225" y="12106275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>
      <xdr:nvSpPr>
        <xdr:cNvPr id="34" name="Line 39"/>
        <xdr:cNvSpPr>
          <a:spLocks/>
        </xdr:cNvSpPr>
      </xdr:nvSpPr>
      <xdr:spPr>
        <a:xfrm>
          <a:off x="4876800" y="12601575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>
      <xdr:nvSpPr>
        <xdr:cNvPr id="35" name="Line 40"/>
        <xdr:cNvSpPr>
          <a:spLocks/>
        </xdr:cNvSpPr>
      </xdr:nvSpPr>
      <xdr:spPr>
        <a:xfrm flipV="1">
          <a:off x="4848225" y="12601575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>
      <xdr:nvSpPr>
        <xdr:cNvPr id="36" name="Line 41"/>
        <xdr:cNvSpPr>
          <a:spLocks/>
        </xdr:cNvSpPr>
      </xdr:nvSpPr>
      <xdr:spPr>
        <a:xfrm>
          <a:off x="4857750" y="13192125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37" name="Line 42"/>
        <xdr:cNvSpPr>
          <a:spLocks/>
        </xdr:cNvSpPr>
      </xdr:nvSpPr>
      <xdr:spPr>
        <a:xfrm>
          <a:off x="1943100" y="424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>
      <xdr:nvSpPr>
        <xdr:cNvPr id="38" name="Line 43"/>
        <xdr:cNvSpPr>
          <a:spLocks/>
        </xdr:cNvSpPr>
      </xdr:nvSpPr>
      <xdr:spPr>
        <a:xfrm>
          <a:off x="5734050" y="8791575"/>
          <a:ext cx="200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95250</xdr:rowOff>
    </xdr:from>
    <xdr:to>
      <xdr:col>6</xdr:col>
      <xdr:colOff>85725</xdr:colOff>
      <xdr:row>37</xdr:row>
      <xdr:rowOff>9525</xdr:rowOff>
    </xdr:to>
    <xdr:sp>
      <xdr:nvSpPr>
        <xdr:cNvPr id="39" name="Line 44"/>
        <xdr:cNvSpPr>
          <a:spLocks/>
        </xdr:cNvSpPr>
      </xdr:nvSpPr>
      <xdr:spPr>
        <a:xfrm>
          <a:off x="3305175" y="39719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40" name="Line 45"/>
        <xdr:cNvSpPr>
          <a:spLocks/>
        </xdr:cNvSpPr>
      </xdr:nvSpPr>
      <xdr:spPr>
        <a:xfrm>
          <a:off x="4686300" y="3533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41" name="Line 46"/>
        <xdr:cNvSpPr>
          <a:spLocks/>
        </xdr:cNvSpPr>
      </xdr:nvSpPr>
      <xdr:spPr>
        <a:xfrm flipH="1">
          <a:off x="876300" y="4752975"/>
          <a:ext cx="1038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42" name="Line 47"/>
        <xdr:cNvSpPr>
          <a:spLocks/>
        </xdr:cNvSpPr>
      </xdr:nvSpPr>
      <xdr:spPr>
        <a:xfrm flipH="1">
          <a:off x="2943225" y="4810125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43" name="Line 48"/>
        <xdr:cNvSpPr>
          <a:spLocks/>
        </xdr:cNvSpPr>
      </xdr:nvSpPr>
      <xdr:spPr>
        <a:xfrm>
          <a:off x="4705350" y="4791075"/>
          <a:ext cx="314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>
      <xdr:nvSpPr>
        <xdr:cNvPr id="44" name="Line 49"/>
        <xdr:cNvSpPr>
          <a:spLocks/>
        </xdr:cNvSpPr>
      </xdr:nvSpPr>
      <xdr:spPr>
        <a:xfrm>
          <a:off x="4743450" y="8829675"/>
          <a:ext cx="11906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>
      <xdr:nvSpPr>
        <xdr:cNvPr id="45" name="Line 50"/>
        <xdr:cNvSpPr>
          <a:spLocks/>
        </xdr:cNvSpPr>
      </xdr:nvSpPr>
      <xdr:spPr>
        <a:xfrm>
          <a:off x="3343275" y="8848725"/>
          <a:ext cx="857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>
      <xdr:nvSpPr>
        <xdr:cNvPr id="46" name="Line 51"/>
        <xdr:cNvSpPr>
          <a:spLocks/>
        </xdr:cNvSpPr>
      </xdr:nvSpPr>
      <xdr:spPr>
        <a:xfrm>
          <a:off x="2000250" y="8839200"/>
          <a:ext cx="13620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>
      <xdr:nvSpPr>
        <xdr:cNvPr id="47" name="Line 52"/>
        <xdr:cNvSpPr>
          <a:spLocks/>
        </xdr:cNvSpPr>
      </xdr:nvSpPr>
      <xdr:spPr>
        <a:xfrm flipV="1">
          <a:off x="4848225" y="10563225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>
      <xdr:nvSpPr>
        <xdr:cNvPr id="48" name="Line 53"/>
        <xdr:cNvSpPr>
          <a:spLocks/>
        </xdr:cNvSpPr>
      </xdr:nvSpPr>
      <xdr:spPr>
        <a:xfrm>
          <a:off x="4876800" y="108775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>
      <xdr:nvSpPr>
        <xdr:cNvPr id="49" name="Line 54"/>
        <xdr:cNvSpPr>
          <a:spLocks/>
        </xdr:cNvSpPr>
      </xdr:nvSpPr>
      <xdr:spPr>
        <a:xfrm flipV="1">
          <a:off x="4848225" y="11010900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>
      <xdr:nvSpPr>
        <xdr:cNvPr id="50" name="Line 55"/>
        <xdr:cNvSpPr>
          <a:spLocks/>
        </xdr:cNvSpPr>
      </xdr:nvSpPr>
      <xdr:spPr>
        <a:xfrm>
          <a:off x="4876800" y="114395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>
      <xdr:nvSpPr>
        <xdr:cNvPr id="51" name="Line 56"/>
        <xdr:cNvSpPr>
          <a:spLocks/>
        </xdr:cNvSpPr>
      </xdr:nvSpPr>
      <xdr:spPr>
        <a:xfrm flipV="1">
          <a:off x="4848225" y="12106275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>
      <xdr:nvSpPr>
        <xdr:cNvPr id="52" name="Line 57"/>
        <xdr:cNvSpPr>
          <a:spLocks/>
        </xdr:cNvSpPr>
      </xdr:nvSpPr>
      <xdr:spPr>
        <a:xfrm>
          <a:off x="4876800" y="12601575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>
      <xdr:nvSpPr>
        <xdr:cNvPr id="53" name="Line 58"/>
        <xdr:cNvSpPr>
          <a:spLocks/>
        </xdr:cNvSpPr>
      </xdr:nvSpPr>
      <xdr:spPr>
        <a:xfrm flipV="1">
          <a:off x="4848225" y="12601575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>
      <xdr:nvSpPr>
        <xdr:cNvPr id="54" name="Line 59"/>
        <xdr:cNvSpPr>
          <a:spLocks/>
        </xdr:cNvSpPr>
      </xdr:nvSpPr>
      <xdr:spPr>
        <a:xfrm>
          <a:off x="4857750" y="13192125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71675" y="424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67</xdr:row>
      <xdr:rowOff>133350</xdr:rowOff>
    </xdr:from>
    <xdr:to>
      <xdr:col>14</xdr:col>
      <xdr:colOff>28575</xdr:colOff>
      <xdr:row>72</xdr:row>
      <xdr:rowOff>9525</xdr:rowOff>
    </xdr:to>
    <xdr:sp>
      <xdr:nvSpPr>
        <xdr:cNvPr id="2" name="Line 2"/>
        <xdr:cNvSpPr>
          <a:spLocks/>
        </xdr:cNvSpPr>
      </xdr:nvSpPr>
      <xdr:spPr>
        <a:xfrm>
          <a:off x="5476875" y="8963025"/>
          <a:ext cx="2000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95250</xdr:rowOff>
    </xdr:from>
    <xdr:to>
      <xdr:col>6</xdr:col>
      <xdr:colOff>85725</xdr:colOff>
      <xdr:row>37</xdr:row>
      <xdr:rowOff>9525</xdr:rowOff>
    </xdr:to>
    <xdr:sp>
      <xdr:nvSpPr>
        <xdr:cNvPr id="3" name="Line 3"/>
        <xdr:cNvSpPr>
          <a:spLocks/>
        </xdr:cNvSpPr>
      </xdr:nvSpPr>
      <xdr:spPr>
        <a:xfrm>
          <a:off x="3200400" y="39719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4" name="Line 4"/>
        <xdr:cNvSpPr>
          <a:spLocks/>
        </xdr:cNvSpPr>
      </xdr:nvSpPr>
      <xdr:spPr>
        <a:xfrm>
          <a:off x="4429125" y="3533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5" name="Line 5"/>
        <xdr:cNvSpPr>
          <a:spLocks/>
        </xdr:cNvSpPr>
      </xdr:nvSpPr>
      <xdr:spPr>
        <a:xfrm flipH="1">
          <a:off x="876300" y="47529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2971800" y="4810125"/>
          <a:ext cx="180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448175" y="4791075"/>
          <a:ext cx="314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68</xdr:row>
      <xdr:rowOff>0</xdr:rowOff>
    </xdr:from>
    <xdr:to>
      <xdr:col>14</xdr:col>
      <xdr:colOff>28575</xdr:colOff>
      <xdr:row>78</xdr:row>
      <xdr:rowOff>9525</xdr:rowOff>
    </xdr:to>
    <xdr:sp>
      <xdr:nvSpPr>
        <xdr:cNvPr id="8" name="Line 8"/>
        <xdr:cNvSpPr>
          <a:spLocks/>
        </xdr:cNvSpPr>
      </xdr:nvSpPr>
      <xdr:spPr>
        <a:xfrm>
          <a:off x="4486275" y="8963025"/>
          <a:ext cx="11906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68</xdr:row>
      <xdr:rowOff>19050</xdr:rowOff>
    </xdr:from>
    <xdr:to>
      <xdr:col>6</xdr:col>
      <xdr:colOff>209550</xdr:colOff>
      <xdr:row>85</xdr:row>
      <xdr:rowOff>76200</xdr:rowOff>
    </xdr:to>
    <xdr:sp>
      <xdr:nvSpPr>
        <xdr:cNvPr id="9" name="Line 9"/>
        <xdr:cNvSpPr>
          <a:spLocks/>
        </xdr:cNvSpPr>
      </xdr:nvSpPr>
      <xdr:spPr>
        <a:xfrm>
          <a:off x="3238500" y="8982075"/>
          <a:ext cx="85725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68</xdr:row>
      <xdr:rowOff>9525</xdr:rowOff>
    </xdr:from>
    <xdr:to>
      <xdr:col>6</xdr:col>
      <xdr:colOff>142875</xdr:colOff>
      <xdr:row>100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028825" y="8972550"/>
          <a:ext cx="1228725" cy="401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81</xdr:row>
      <xdr:rowOff>114300</xdr:rowOff>
    </xdr:from>
    <xdr:to>
      <xdr:col>12</xdr:col>
      <xdr:colOff>190500</xdr:colOff>
      <xdr:row>83</xdr:row>
      <xdr:rowOff>57150</xdr:rowOff>
    </xdr:to>
    <xdr:sp>
      <xdr:nvSpPr>
        <xdr:cNvPr id="11" name="Line 11"/>
        <xdr:cNvSpPr>
          <a:spLocks/>
        </xdr:cNvSpPr>
      </xdr:nvSpPr>
      <xdr:spPr>
        <a:xfrm flipV="1">
          <a:off x="4591050" y="10687050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84</xdr:row>
      <xdr:rowOff>57150</xdr:rowOff>
    </xdr:from>
    <xdr:to>
      <xdr:col>12</xdr:col>
      <xdr:colOff>190500</xdr:colOff>
      <xdr:row>87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4619625" y="11001375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85</xdr:row>
      <xdr:rowOff>66675</xdr:rowOff>
    </xdr:from>
    <xdr:to>
      <xdr:col>12</xdr:col>
      <xdr:colOff>238125</xdr:colOff>
      <xdr:row>88</xdr:row>
      <xdr:rowOff>47625</xdr:rowOff>
    </xdr:to>
    <xdr:sp>
      <xdr:nvSpPr>
        <xdr:cNvPr id="13" name="Line 13"/>
        <xdr:cNvSpPr>
          <a:spLocks/>
        </xdr:cNvSpPr>
      </xdr:nvSpPr>
      <xdr:spPr>
        <a:xfrm flipV="1">
          <a:off x="4591050" y="11134725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89</xdr:row>
      <xdr:rowOff>0</xdr:rowOff>
    </xdr:from>
    <xdr:to>
      <xdr:col>12</xdr:col>
      <xdr:colOff>180975</xdr:colOff>
      <xdr:row>91</xdr:row>
      <xdr:rowOff>28575</xdr:rowOff>
    </xdr:to>
    <xdr:sp>
      <xdr:nvSpPr>
        <xdr:cNvPr id="14" name="Line 14"/>
        <xdr:cNvSpPr>
          <a:spLocks/>
        </xdr:cNvSpPr>
      </xdr:nvSpPr>
      <xdr:spPr>
        <a:xfrm>
          <a:off x="4619625" y="11563350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94</xdr:row>
      <xdr:rowOff>47625</xdr:rowOff>
    </xdr:from>
    <xdr:to>
      <xdr:col>12</xdr:col>
      <xdr:colOff>228600</xdr:colOff>
      <xdr:row>97</xdr:row>
      <xdr:rowOff>47625</xdr:rowOff>
    </xdr:to>
    <xdr:sp>
      <xdr:nvSpPr>
        <xdr:cNvPr id="15" name="Line 15"/>
        <xdr:cNvSpPr>
          <a:spLocks/>
        </xdr:cNvSpPr>
      </xdr:nvSpPr>
      <xdr:spPr>
        <a:xfrm flipV="1">
          <a:off x="4591050" y="12230100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98</xdr:row>
      <xdr:rowOff>47625</xdr:rowOff>
    </xdr:from>
    <xdr:to>
      <xdr:col>12</xdr:col>
      <xdr:colOff>209550</xdr:colOff>
      <xdr:row>100</xdr:row>
      <xdr:rowOff>28575</xdr:rowOff>
    </xdr:to>
    <xdr:sp>
      <xdr:nvSpPr>
        <xdr:cNvPr id="16" name="Line 16"/>
        <xdr:cNvSpPr>
          <a:spLocks/>
        </xdr:cNvSpPr>
      </xdr:nvSpPr>
      <xdr:spPr>
        <a:xfrm>
          <a:off x="4619625" y="12725400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98</xdr:row>
      <xdr:rowOff>47625</xdr:rowOff>
    </xdr:from>
    <xdr:to>
      <xdr:col>12</xdr:col>
      <xdr:colOff>238125</xdr:colOff>
      <xdr:row>102</xdr:row>
      <xdr:rowOff>47625</xdr:rowOff>
    </xdr:to>
    <xdr:sp>
      <xdr:nvSpPr>
        <xdr:cNvPr id="17" name="Line 17"/>
        <xdr:cNvSpPr>
          <a:spLocks/>
        </xdr:cNvSpPr>
      </xdr:nvSpPr>
      <xdr:spPr>
        <a:xfrm flipV="1">
          <a:off x="4591050" y="12725400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103</xdr:row>
      <xdr:rowOff>19050</xdr:rowOff>
    </xdr:from>
    <xdr:to>
      <xdr:col>14</xdr:col>
      <xdr:colOff>9525</xdr:colOff>
      <xdr:row>104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4600575" y="13315950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19" name="Line 24"/>
        <xdr:cNvSpPr>
          <a:spLocks/>
        </xdr:cNvSpPr>
      </xdr:nvSpPr>
      <xdr:spPr>
        <a:xfrm>
          <a:off x="1971675" y="424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>
      <xdr:nvSpPr>
        <xdr:cNvPr id="20" name="Line 25"/>
        <xdr:cNvSpPr>
          <a:spLocks/>
        </xdr:cNvSpPr>
      </xdr:nvSpPr>
      <xdr:spPr>
        <a:xfrm>
          <a:off x="5476875" y="8791575"/>
          <a:ext cx="200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95250</xdr:rowOff>
    </xdr:from>
    <xdr:to>
      <xdr:col>6</xdr:col>
      <xdr:colOff>85725</xdr:colOff>
      <xdr:row>37</xdr:row>
      <xdr:rowOff>9525</xdr:rowOff>
    </xdr:to>
    <xdr:sp>
      <xdr:nvSpPr>
        <xdr:cNvPr id="21" name="Line 26"/>
        <xdr:cNvSpPr>
          <a:spLocks/>
        </xdr:cNvSpPr>
      </xdr:nvSpPr>
      <xdr:spPr>
        <a:xfrm>
          <a:off x="3200400" y="39719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22" name="Line 27"/>
        <xdr:cNvSpPr>
          <a:spLocks/>
        </xdr:cNvSpPr>
      </xdr:nvSpPr>
      <xdr:spPr>
        <a:xfrm>
          <a:off x="4429125" y="3533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23" name="Line 28"/>
        <xdr:cNvSpPr>
          <a:spLocks/>
        </xdr:cNvSpPr>
      </xdr:nvSpPr>
      <xdr:spPr>
        <a:xfrm flipH="1">
          <a:off x="876300" y="47529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24" name="Line 29"/>
        <xdr:cNvSpPr>
          <a:spLocks/>
        </xdr:cNvSpPr>
      </xdr:nvSpPr>
      <xdr:spPr>
        <a:xfrm flipH="1">
          <a:off x="2971800" y="4810125"/>
          <a:ext cx="180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25" name="Line 30"/>
        <xdr:cNvSpPr>
          <a:spLocks/>
        </xdr:cNvSpPr>
      </xdr:nvSpPr>
      <xdr:spPr>
        <a:xfrm>
          <a:off x="4448175" y="4791075"/>
          <a:ext cx="314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>
      <xdr:nvSpPr>
        <xdr:cNvPr id="26" name="Line 31"/>
        <xdr:cNvSpPr>
          <a:spLocks/>
        </xdr:cNvSpPr>
      </xdr:nvSpPr>
      <xdr:spPr>
        <a:xfrm>
          <a:off x="4486275" y="8829675"/>
          <a:ext cx="11906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>
      <xdr:nvSpPr>
        <xdr:cNvPr id="27" name="Line 32"/>
        <xdr:cNvSpPr>
          <a:spLocks/>
        </xdr:cNvSpPr>
      </xdr:nvSpPr>
      <xdr:spPr>
        <a:xfrm>
          <a:off x="3238500" y="8848725"/>
          <a:ext cx="857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>
      <xdr:nvSpPr>
        <xdr:cNvPr id="28" name="Line 33"/>
        <xdr:cNvSpPr>
          <a:spLocks/>
        </xdr:cNvSpPr>
      </xdr:nvSpPr>
      <xdr:spPr>
        <a:xfrm>
          <a:off x="2028825" y="8839200"/>
          <a:ext cx="122872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>
      <xdr:nvSpPr>
        <xdr:cNvPr id="29" name="Line 34"/>
        <xdr:cNvSpPr>
          <a:spLocks/>
        </xdr:cNvSpPr>
      </xdr:nvSpPr>
      <xdr:spPr>
        <a:xfrm flipV="1">
          <a:off x="4591050" y="10563225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>
      <xdr:nvSpPr>
        <xdr:cNvPr id="30" name="Line 35"/>
        <xdr:cNvSpPr>
          <a:spLocks/>
        </xdr:cNvSpPr>
      </xdr:nvSpPr>
      <xdr:spPr>
        <a:xfrm>
          <a:off x="4619625" y="108775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>
      <xdr:nvSpPr>
        <xdr:cNvPr id="31" name="Line 36"/>
        <xdr:cNvSpPr>
          <a:spLocks/>
        </xdr:cNvSpPr>
      </xdr:nvSpPr>
      <xdr:spPr>
        <a:xfrm flipV="1">
          <a:off x="4591050" y="11010900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>
      <xdr:nvSpPr>
        <xdr:cNvPr id="32" name="Line 37"/>
        <xdr:cNvSpPr>
          <a:spLocks/>
        </xdr:cNvSpPr>
      </xdr:nvSpPr>
      <xdr:spPr>
        <a:xfrm>
          <a:off x="4619625" y="114395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>
      <xdr:nvSpPr>
        <xdr:cNvPr id="33" name="Line 38"/>
        <xdr:cNvSpPr>
          <a:spLocks/>
        </xdr:cNvSpPr>
      </xdr:nvSpPr>
      <xdr:spPr>
        <a:xfrm flipV="1">
          <a:off x="4591050" y="12106275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>
      <xdr:nvSpPr>
        <xdr:cNvPr id="34" name="Line 39"/>
        <xdr:cNvSpPr>
          <a:spLocks/>
        </xdr:cNvSpPr>
      </xdr:nvSpPr>
      <xdr:spPr>
        <a:xfrm>
          <a:off x="4619625" y="12601575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>
      <xdr:nvSpPr>
        <xdr:cNvPr id="35" name="Line 40"/>
        <xdr:cNvSpPr>
          <a:spLocks/>
        </xdr:cNvSpPr>
      </xdr:nvSpPr>
      <xdr:spPr>
        <a:xfrm flipV="1">
          <a:off x="4591050" y="12601575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>
      <xdr:nvSpPr>
        <xdr:cNvPr id="36" name="Line 41"/>
        <xdr:cNvSpPr>
          <a:spLocks/>
        </xdr:cNvSpPr>
      </xdr:nvSpPr>
      <xdr:spPr>
        <a:xfrm>
          <a:off x="4600575" y="13192125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34</xdr:row>
      <xdr:rowOff>28575</xdr:rowOff>
    </xdr:from>
    <xdr:to>
      <xdr:col>3</xdr:col>
      <xdr:colOff>104775</xdr:colOff>
      <xdr:row>37</xdr:row>
      <xdr:rowOff>28575</xdr:rowOff>
    </xdr:to>
    <xdr:sp>
      <xdr:nvSpPr>
        <xdr:cNvPr id="37" name="Line 42"/>
        <xdr:cNvSpPr>
          <a:spLocks/>
        </xdr:cNvSpPr>
      </xdr:nvSpPr>
      <xdr:spPr>
        <a:xfrm>
          <a:off x="1971675" y="4248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66</xdr:row>
      <xdr:rowOff>219075</xdr:rowOff>
    </xdr:from>
    <xdr:to>
      <xdr:col>14</xdr:col>
      <xdr:colOff>28575</xdr:colOff>
      <xdr:row>71</xdr:row>
      <xdr:rowOff>9525</xdr:rowOff>
    </xdr:to>
    <xdr:sp>
      <xdr:nvSpPr>
        <xdr:cNvPr id="38" name="Line 43"/>
        <xdr:cNvSpPr>
          <a:spLocks/>
        </xdr:cNvSpPr>
      </xdr:nvSpPr>
      <xdr:spPr>
        <a:xfrm>
          <a:off x="5476875" y="8791575"/>
          <a:ext cx="2000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95250</xdr:rowOff>
    </xdr:from>
    <xdr:to>
      <xdr:col>6</xdr:col>
      <xdr:colOff>85725</xdr:colOff>
      <xdr:row>37</xdr:row>
      <xdr:rowOff>9525</xdr:rowOff>
    </xdr:to>
    <xdr:sp>
      <xdr:nvSpPr>
        <xdr:cNvPr id="39" name="Line 44"/>
        <xdr:cNvSpPr>
          <a:spLocks/>
        </xdr:cNvSpPr>
      </xdr:nvSpPr>
      <xdr:spPr>
        <a:xfrm>
          <a:off x="3200400" y="39719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28</xdr:row>
      <xdr:rowOff>0</xdr:rowOff>
    </xdr:from>
    <xdr:to>
      <xdr:col>9</xdr:col>
      <xdr:colOff>85725</xdr:colOff>
      <xdr:row>37</xdr:row>
      <xdr:rowOff>19050</xdr:rowOff>
    </xdr:to>
    <xdr:sp>
      <xdr:nvSpPr>
        <xdr:cNvPr id="40" name="Line 45"/>
        <xdr:cNvSpPr>
          <a:spLocks/>
        </xdr:cNvSpPr>
      </xdr:nvSpPr>
      <xdr:spPr>
        <a:xfrm>
          <a:off x="4429125" y="3533775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37</xdr:row>
      <xdr:rowOff>28575</xdr:rowOff>
    </xdr:from>
    <xdr:to>
      <xdr:col>3</xdr:col>
      <xdr:colOff>76200</xdr:colOff>
      <xdr:row>40</xdr:row>
      <xdr:rowOff>142875</xdr:rowOff>
    </xdr:to>
    <xdr:sp>
      <xdr:nvSpPr>
        <xdr:cNvPr id="41" name="Line 46"/>
        <xdr:cNvSpPr>
          <a:spLocks/>
        </xdr:cNvSpPr>
      </xdr:nvSpPr>
      <xdr:spPr>
        <a:xfrm flipH="1">
          <a:off x="876300" y="4752975"/>
          <a:ext cx="1066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37</xdr:row>
      <xdr:rowOff>85725</xdr:rowOff>
    </xdr:from>
    <xdr:to>
      <xdr:col>6</xdr:col>
      <xdr:colOff>38100</xdr:colOff>
      <xdr:row>40</xdr:row>
      <xdr:rowOff>9525</xdr:rowOff>
    </xdr:to>
    <xdr:sp>
      <xdr:nvSpPr>
        <xdr:cNvPr id="42" name="Line 47"/>
        <xdr:cNvSpPr>
          <a:spLocks/>
        </xdr:cNvSpPr>
      </xdr:nvSpPr>
      <xdr:spPr>
        <a:xfrm flipH="1">
          <a:off x="2971800" y="4810125"/>
          <a:ext cx="1809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37</xdr:row>
      <xdr:rowOff>66675</xdr:rowOff>
    </xdr:from>
    <xdr:to>
      <xdr:col>11</xdr:col>
      <xdr:colOff>171450</xdr:colOff>
      <xdr:row>41</xdr:row>
      <xdr:rowOff>114300</xdr:rowOff>
    </xdr:to>
    <xdr:sp>
      <xdr:nvSpPr>
        <xdr:cNvPr id="43" name="Line 48"/>
        <xdr:cNvSpPr>
          <a:spLocks/>
        </xdr:cNvSpPr>
      </xdr:nvSpPr>
      <xdr:spPr>
        <a:xfrm>
          <a:off x="4448175" y="4791075"/>
          <a:ext cx="314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67</xdr:row>
      <xdr:rowOff>0</xdr:rowOff>
    </xdr:from>
    <xdr:to>
      <xdr:col>14</xdr:col>
      <xdr:colOff>28575</xdr:colOff>
      <xdr:row>77</xdr:row>
      <xdr:rowOff>9525</xdr:rowOff>
    </xdr:to>
    <xdr:sp>
      <xdr:nvSpPr>
        <xdr:cNvPr id="44" name="Line 49"/>
        <xdr:cNvSpPr>
          <a:spLocks/>
        </xdr:cNvSpPr>
      </xdr:nvSpPr>
      <xdr:spPr>
        <a:xfrm>
          <a:off x="4486275" y="8829675"/>
          <a:ext cx="11906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67</xdr:row>
      <xdr:rowOff>19050</xdr:rowOff>
    </xdr:from>
    <xdr:to>
      <xdr:col>6</xdr:col>
      <xdr:colOff>209550</xdr:colOff>
      <xdr:row>84</xdr:row>
      <xdr:rowOff>76200</xdr:rowOff>
    </xdr:to>
    <xdr:sp>
      <xdr:nvSpPr>
        <xdr:cNvPr id="45" name="Line 50"/>
        <xdr:cNvSpPr>
          <a:spLocks/>
        </xdr:cNvSpPr>
      </xdr:nvSpPr>
      <xdr:spPr>
        <a:xfrm>
          <a:off x="3238500" y="8848725"/>
          <a:ext cx="8572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67</xdr:row>
      <xdr:rowOff>9525</xdr:rowOff>
    </xdr:from>
    <xdr:to>
      <xdr:col>6</xdr:col>
      <xdr:colOff>142875</xdr:colOff>
      <xdr:row>99</xdr:row>
      <xdr:rowOff>57150</xdr:rowOff>
    </xdr:to>
    <xdr:sp>
      <xdr:nvSpPr>
        <xdr:cNvPr id="46" name="Line 51"/>
        <xdr:cNvSpPr>
          <a:spLocks/>
        </xdr:cNvSpPr>
      </xdr:nvSpPr>
      <xdr:spPr>
        <a:xfrm>
          <a:off x="2028825" y="8839200"/>
          <a:ext cx="122872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80</xdr:row>
      <xdr:rowOff>114300</xdr:rowOff>
    </xdr:from>
    <xdr:to>
      <xdr:col>12</xdr:col>
      <xdr:colOff>190500</xdr:colOff>
      <xdr:row>82</xdr:row>
      <xdr:rowOff>57150</xdr:rowOff>
    </xdr:to>
    <xdr:sp>
      <xdr:nvSpPr>
        <xdr:cNvPr id="47" name="Line 52"/>
        <xdr:cNvSpPr>
          <a:spLocks/>
        </xdr:cNvSpPr>
      </xdr:nvSpPr>
      <xdr:spPr>
        <a:xfrm flipV="1">
          <a:off x="4591050" y="10563225"/>
          <a:ext cx="9715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83</xdr:row>
      <xdr:rowOff>57150</xdr:rowOff>
    </xdr:from>
    <xdr:to>
      <xdr:col>12</xdr:col>
      <xdr:colOff>190500</xdr:colOff>
      <xdr:row>86</xdr:row>
      <xdr:rowOff>57150</xdr:rowOff>
    </xdr:to>
    <xdr:sp>
      <xdr:nvSpPr>
        <xdr:cNvPr id="48" name="Line 53"/>
        <xdr:cNvSpPr>
          <a:spLocks/>
        </xdr:cNvSpPr>
      </xdr:nvSpPr>
      <xdr:spPr>
        <a:xfrm>
          <a:off x="4619625" y="108775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84</xdr:row>
      <xdr:rowOff>66675</xdr:rowOff>
    </xdr:from>
    <xdr:to>
      <xdr:col>12</xdr:col>
      <xdr:colOff>238125</xdr:colOff>
      <xdr:row>87</xdr:row>
      <xdr:rowOff>47625</xdr:rowOff>
    </xdr:to>
    <xdr:sp>
      <xdr:nvSpPr>
        <xdr:cNvPr id="49" name="Line 54"/>
        <xdr:cNvSpPr>
          <a:spLocks/>
        </xdr:cNvSpPr>
      </xdr:nvSpPr>
      <xdr:spPr>
        <a:xfrm flipV="1">
          <a:off x="4591050" y="11010900"/>
          <a:ext cx="1019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88</xdr:row>
      <xdr:rowOff>0</xdr:rowOff>
    </xdr:from>
    <xdr:to>
      <xdr:col>12</xdr:col>
      <xdr:colOff>180975</xdr:colOff>
      <xdr:row>90</xdr:row>
      <xdr:rowOff>28575</xdr:rowOff>
    </xdr:to>
    <xdr:sp>
      <xdr:nvSpPr>
        <xdr:cNvPr id="50" name="Line 55"/>
        <xdr:cNvSpPr>
          <a:spLocks/>
        </xdr:cNvSpPr>
      </xdr:nvSpPr>
      <xdr:spPr>
        <a:xfrm>
          <a:off x="4619625" y="11439525"/>
          <a:ext cx="9334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93</xdr:row>
      <xdr:rowOff>47625</xdr:rowOff>
    </xdr:from>
    <xdr:to>
      <xdr:col>12</xdr:col>
      <xdr:colOff>228600</xdr:colOff>
      <xdr:row>96</xdr:row>
      <xdr:rowOff>47625</xdr:rowOff>
    </xdr:to>
    <xdr:sp>
      <xdr:nvSpPr>
        <xdr:cNvPr id="51" name="Line 56"/>
        <xdr:cNvSpPr>
          <a:spLocks/>
        </xdr:cNvSpPr>
      </xdr:nvSpPr>
      <xdr:spPr>
        <a:xfrm flipV="1">
          <a:off x="4591050" y="12106275"/>
          <a:ext cx="1009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97</xdr:row>
      <xdr:rowOff>47625</xdr:rowOff>
    </xdr:from>
    <xdr:to>
      <xdr:col>12</xdr:col>
      <xdr:colOff>209550</xdr:colOff>
      <xdr:row>99</xdr:row>
      <xdr:rowOff>28575</xdr:rowOff>
    </xdr:to>
    <xdr:sp>
      <xdr:nvSpPr>
        <xdr:cNvPr id="52" name="Line 57"/>
        <xdr:cNvSpPr>
          <a:spLocks/>
        </xdr:cNvSpPr>
      </xdr:nvSpPr>
      <xdr:spPr>
        <a:xfrm>
          <a:off x="4619625" y="12601575"/>
          <a:ext cx="962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97</xdr:row>
      <xdr:rowOff>47625</xdr:rowOff>
    </xdr:from>
    <xdr:to>
      <xdr:col>12</xdr:col>
      <xdr:colOff>238125</xdr:colOff>
      <xdr:row>101</xdr:row>
      <xdr:rowOff>47625</xdr:rowOff>
    </xdr:to>
    <xdr:sp>
      <xdr:nvSpPr>
        <xdr:cNvPr id="53" name="Line 58"/>
        <xdr:cNvSpPr>
          <a:spLocks/>
        </xdr:cNvSpPr>
      </xdr:nvSpPr>
      <xdr:spPr>
        <a:xfrm flipV="1">
          <a:off x="4591050" y="12601575"/>
          <a:ext cx="10191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102</xdr:row>
      <xdr:rowOff>19050</xdr:rowOff>
    </xdr:from>
    <xdr:to>
      <xdr:col>14</xdr:col>
      <xdr:colOff>9525</xdr:colOff>
      <xdr:row>103</xdr:row>
      <xdr:rowOff>66675</xdr:rowOff>
    </xdr:to>
    <xdr:sp>
      <xdr:nvSpPr>
        <xdr:cNvPr id="54" name="Line 59"/>
        <xdr:cNvSpPr>
          <a:spLocks/>
        </xdr:cNvSpPr>
      </xdr:nvSpPr>
      <xdr:spPr>
        <a:xfrm>
          <a:off x="4600575" y="13192125"/>
          <a:ext cx="1057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8"/>
  <sheetViews>
    <sheetView tabSelected="1" zoomScalePageLayoutView="0" workbookViewId="0" topLeftCell="A34">
      <selection activeCell="V62" sqref="V62"/>
    </sheetView>
  </sheetViews>
  <sheetFormatPr defaultColWidth="9.140625" defaultRowHeight="12.75"/>
  <cols>
    <col min="1" max="1" width="2.421875" style="4" customWidth="1"/>
    <col min="2" max="2" width="4.421875" style="4" customWidth="1"/>
    <col min="3" max="3" width="20.7109375" style="6" bestFit="1" customWidth="1"/>
    <col min="4" max="4" width="4.00390625" style="7" customWidth="1"/>
    <col min="5" max="5" width="4.00390625" style="7" hidden="1" customWidth="1"/>
    <col min="6" max="6" width="16.7109375" style="6" bestFit="1" customWidth="1"/>
    <col min="7" max="7" width="3.7109375" style="7" customWidth="1"/>
    <col min="8" max="8" width="3.7109375" style="7" hidden="1" customWidth="1"/>
    <col min="9" max="9" width="17.00390625" style="6" customWidth="1"/>
    <col min="10" max="10" width="3.7109375" style="7" customWidth="1"/>
    <col min="11" max="11" width="3.7109375" style="7" hidden="1" customWidth="1"/>
    <col min="12" max="12" width="11.7109375" style="6" customWidth="1"/>
    <col min="13" max="13" width="4.140625" style="8" customWidth="1"/>
    <col min="14" max="14" width="4.421875" style="8" hidden="1" customWidth="1"/>
    <col min="15" max="15" width="9.7109375" style="6" customWidth="1"/>
    <col min="16" max="16" width="4.7109375" style="8" customWidth="1"/>
    <col min="17" max="17" width="4.7109375" style="8" hidden="1" customWidth="1"/>
    <col min="18" max="18" width="6.8515625" style="6" customWidth="1"/>
    <col min="19" max="19" width="9.8515625" style="6" customWidth="1"/>
    <col min="20" max="20" width="2.28125" style="6" customWidth="1"/>
    <col min="21" max="21" width="3.8515625" style="4" customWidth="1"/>
    <col min="22" max="22" width="9.421875" style="4" customWidth="1"/>
    <col min="23" max="23" width="3.7109375" style="56" customWidth="1"/>
    <col min="24" max="24" width="2.00390625" style="56" bestFit="1" customWidth="1"/>
    <col min="25" max="26" width="25.57421875" style="56" customWidth="1"/>
    <col min="27" max="32" width="5.140625" style="56" customWidth="1"/>
    <col min="33" max="33" width="9.140625" style="56" customWidth="1"/>
    <col min="34" max="35" width="5.140625" style="56" customWidth="1"/>
    <col min="36" max="36" width="16.421875" style="56" customWidth="1"/>
    <col min="37" max="40" width="9.140625" style="56" customWidth="1"/>
    <col min="41" max="16384" width="9.140625" style="4" customWidth="1"/>
  </cols>
  <sheetData>
    <row r="1" spans="1:20" ht="21.75" customHeight="1">
      <c r="A1" s="2"/>
      <c r="B1" s="2"/>
      <c r="C1" s="189" t="s">
        <v>87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3"/>
      <c r="T1" s="3"/>
    </row>
    <row r="2" spans="2:18" ht="18">
      <c r="B2" s="71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36" ht="9.75" customHeight="1">
      <c r="B3" s="186"/>
      <c r="C3" s="187" t="s">
        <v>71</v>
      </c>
      <c r="D3" s="5"/>
      <c r="E3" s="5"/>
      <c r="F3" s="99"/>
      <c r="G3" s="9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X3" s="62"/>
      <c r="Y3" s="62"/>
      <c r="Z3" s="62"/>
      <c r="AA3" s="184"/>
      <c r="AB3" s="184"/>
      <c r="AC3" s="184"/>
      <c r="AD3" s="184"/>
      <c r="AE3" s="184"/>
      <c r="AF3" s="184"/>
      <c r="AG3" s="63"/>
      <c r="AH3" s="63"/>
      <c r="AI3" s="63"/>
      <c r="AJ3" s="62"/>
    </row>
    <row r="4" spans="1:35" ht="12.75">
      <c r="A4" s="183">
        <v>1</v>
      </c>
      <c r="B4" s="185"/>
      <c r="C4" s="188"/>
      <c r="F4" s="93"/>
      <c r="G4" s="93"/>
      <c r="I4" s="93"/>
      <c r="J4" s="93"/>
      <c r="L4" s="72"/>
      <c r="S4" s="9"/>
      <c r="T4" s="9"/>
      <c r="U4" s="10"/>
      <c r="V4" s="10"/>
      <c r="W4" s="64"/>
      <c r="AA4" s="182"/>
      <c r="AB4" s="182"/>
      <c r="AC4" s="182"/>
      <c r="AD4" s="182"/>
      <c r="AE4" s="182"/>
      <c r="AF4" s="182"/>
      <c r="AG4" s="13"/>
      <c r="AH4" s="182"/>
      <c r="AI4" s="182"/>
    </row>
    <row r="5" spans="1:36" ht="9" customHeight="1">
      <c r="A5" s="183"/>
      <c r="B5" s="185"/>
      <c r="C5" s="187" t="s">
        <v>72</v>
      </c>
      <c r="D5" s="190" t="s">
        <v>0</v>
      </c>
      <c r="E5" s="1" t="str">
        <f>C3</f>
        <v>BERRAK KOÇAK</v>
      </c>
      <c r="F5" s="194" t="s">
        <v>71</v>
      </c>
      <c r="G5" s="176"/>
      <c r="I5" s="93"/>
      <c r="J5" s="93"/>
      <c r="S5" s="9"/>
      <c r="T5" s="9"/>
      <c r="U5" s="10"/>
      <c r="V5" s="10"/>
      <c r="W5" s="64"/>
      <c r="X5" s="178"/>
      <c r="Y5" s="178"/>
      <c r="Z5" s="178"/>
      <c r="AA5" s="182"/>
      <c r="AB5" s="182"/>
      <c r="AC5" s="182"/>
      <c r="AD5" s="182"/>
      <c r="AE5" s="182"/>
      <c r="AF5" s="182"/>
      <c r="AG5" s="13"/>
      <c r="AH5" s="182"/>
      <c r="AI5" s="182"/>
      <c r="AJ5" s="178"/>
    </row>
    <row r="6" spans="1:36" ht="9" customHeight="1">
      <c r="A6" s="183">
        <v>2</v>
      </c>
      <c r="B6" s="185"/>
      <c r="C6" s="188"/>
      <c r="D6" s="191"/>
      <c r="E6" s="1" t="str">
        <f>C5</f>
        <v>YAĞMUR AĞAOĞLU</v>
      </c>
      <c r="F6" s="128" t="s">
        <v>114</v>
      </c>
      <c r="G6" s="100"/>
      <c r="H6" s="14"/>
      <c r="I6" s="93"/>
      <c r="J6" s="93"/>
      <c r="S6" s="9"/>
      <c r="T6" s="9"/>
      <c r="U6" s="10"/>
      <c r="V6" s="10"/>
      <c r="W6" s="64"/>
      <c r="X6" s="178"/>
      <c r="Y6" s="178"/>
      <c r="Z6" s="178"/>
      <c r="AA6" s="182"/>
      <c r="AB6" s="182"/>
      <c r="AC6" s="182"/>
      <c r="AD6" s="182"/>
      <c r="AE6" s="182"/>
      <c r="AF6" s="182"/>
      <c r="AG6" s="13"/>
      <c r="AH6" s="182"/>
      <c r="AI6" s="182"/>
      <c r="AJ6" s="178"/>
    </row>
    <row r="7" spans="1:36" ht="9" customHeight="1">
      <c r="A7" s="183"/>
      <c r="B7" s="186"/>
      <c r="C7" s="187" t="s">
        <v>73</v>
      </c>
      <c r="D7" s="1"/>
      <c r="E7" s="1"/>
      <c r="F7" s="101"/>
      <c r="G7" s="192" t="str">
        <f>LEFT(D33,1)&amp;TEXT(VALUE(MID(D33,2,2))+1,"00")</f>
        <v>M09</v>
      </c>
      <c r="H7" s="1" t="str">
        <f>F5</f>
        <v>BERRAK KOÇAK</v>
      </c>
      <c r="I7" s="176" t="s">
        <v>71</v>
      </c>
      <c r="J7" s="176"/>
      <c r="S7" s="16"/>
      <c r="T7" s="16"/>
      <c r="U7" s="17"/>
      <c r="V7" s="17"/>
      <c r="W7" s="65"/>
      <c r="X7" s="178"/>
      <c r="Y7" s="178"/>
      <c r="Z7" s="178"/>
      <c r="AA7" s="182"/>
      <c r="AB7" s="182"/>
      <c r="AC7" s="182"/>
      <c r="AD7" s="182"/>
      <c r="AE7" s="182"/>
      <c r="AF7" s="182"/>
      <c r="AG7" s="13"/>
      <c r="AH7" s="182"/>
      <c r="AI7" s="182"/>
      <c r="AJ7" s="178"/>
    </row>
    <row r="8" spans="1:36" ht="9" customHeight="1">
      <c r="A8" s="183">
        <v>3</v>
      </c>
      <c r="B8" s="185"/>
      <c r="C8" s="188"/>
      <c r="D8" s="18"/>
      <c r="E8" s="18"/>
      <c r="F8" s="101"/>
      <c r="G8" s="193"/>
      <c r="H8" s="1" t="str">
        <f>F9</f>
        <v>MELTEM TURHAN </v>
      </c>
      <c r="I8" s="128" t="s">
        <v>147</v>
      </c>
      <c r="J8" s="113"/>
      <c r="K8" s="19"/>
      <c r="S8" s="20"/>
      <c r="T8" s="9"/>
      <c r="U8" s="10"/>
      <c r="V8" s="10"/>
      <c r="W8" s="64"/>
      <c r="X8" s="178"/>
      <c r="Y8" s="178"/>
      <c r="Z8" s="178"/>
      <c r="AA8" s="182"/>
      <c r="AB8" s="182"/>
      <c r="AC8" s="182"/>
      <c r="AD8" s="182"/>
      <c r="AE8" s="182"/>
      <c r="AF8" s="182"/>
      <c r="AG8" s="13"/>
      <c r="AH8" s="182"/>
      <c r="AI8" s="182"/>
      <c r="AJ8" s="178"/>
    </row>
    <row r="9" spans="1:36" ht="9" customHeight="1">
      <c r="A9" s="183"/>
      <c r="B9" s="185"/>
      <c r="C9" s="187" t="s">
        <v>74</v>
      </c>
      <c r="D9" s="190" t="str">
        <f>LEFT(D5,1)&amp;TEXT(VALUE(MID(D5,2,2))+1,"00")</f>
        <v>M02</v>
      </c>
      <c r="E9" s="1" t="str">
        <f>C7</f>
        <v>MELİS YILDIRIM</v>
      </c>
      <c r="F9" s="194" t="s">
        <v>74</v>
      </c>
      <c r="G9" s="177"/>
      <c r="H9" s="1"/>
      <c r="I9" s="101"/>
      <c r="J9" s="114"/>
      <c r="K9" s="19"/>
      <c r="S9" s="9"/>
      <c r="T9" s="9"/>
      <c r="U9" s="10"/>
      <c r="V9" s="10"/>
      <c r="W9" s="64"/>
      <c r="X9" s="178"/>
      <c r="Y9" s="178"/>
      <c r="Z9" s="178"/>
      <c r="AA9" s="182"/>
      <c r="AB9" s="182"/>
      <c r="AC9" s="182"/>
      <c r="AD9" s="182"/>
      <c r="AE9" s="182"/>
      <c r="AF9" s="182"/>
      <c r="AG9" s="13"/>
      <c r="AH9" s="182"/>
      <c r="AI9" s="182"/>
      <c r="AJ9" s="178"/>
    </row>
    <row r="10" spans="1:36" ht="9" customHeight="1">
      <c r="A10" s="183">
        <v>4</v>
      </c>
      <c r="B10" s="185"/>
      <c r="C10" s="188"/>
      <c r="D10" s="191"/>
      <c r="E10" s="1" t="str">
        <f>C9</f>
        <v>MELTEM TURHAN </v>
      </c>
      <c r="F10" s="8" t="s">
        <v>106</v>
      </c>
      <c r="G10" s="99"/>
      <c r="H10" s="18"/>
      <c r="I10" s="101"/>
      <c r="J10" s="114"/>
      <c r="K10" s="19"/>
      <c r="S10" s="9"/>
      <c r="T10" s="9"/>
      <c r="U10" s="10"/>
      <c r="V10" s="10"/>
      <c r="W10" s="64"/>
      <c r="X10" s="178"/>
      <c r="Y10" s="178"/>
      <c r="Z10" s="178"/>
      <c r="AA10" s="182"/>
      <c r="AB10" s="182"/>
      <c r="AC10" s="182"/>
      <c r="AD10" s="182"/>
      <c r="AE10" s="182"/>
      <c r="AF10" s="182"/>
      <c r="AG10" s="13"/>
      <c r="AH10" s="182"/>
      <c r="AI10" s="182"/>
      <c r="AJ10" s="178"/>
    </row>
    <row r="11" spans="1:36" ht="9" customHeight="1">
      <c r="A11" s="183"/>
      <c r="B11" s="186"/>
      <c r="C11" s="187" t="s">
        <v>75</v>
      </c>
      <c r="D11" s="1"/>
      <c r="E11" s="1"/>
      <c r="F11" s="93"/>
      <c r="G11" s="99"/>
      <c r="H11" s="18"/>
      <c r="I11" s="101"/>
      <c r="J11" s="180" t="str">
        <f>LEFT(G31,1)&amp;TEXT(VALUE(MID(G31,2,2))+1,"00")</f>
        <v>M13</v>
      </c>
      <c r="K11" s="1" t="str">
        <f>I7</f>
        <v>BERRAK KOÇAK</v>
      </c>
      <c r="L11" s="170" t="s">
        <v>71</v>
      </c>
      <c r="M11" s="170"/>
      <c r="S11" s="9"/>
      <c r="T11" s="9"/>
      <c r="U11" s="10"/>
      <c r="V11" s="10"/>
      <c r="W11" s="64"/>
      <c r="X11" s="178"/>
      <c r="Y11" s="178"/>
      <c r="Z11" s="178"/>
      <c r="AA11" s="182"/>
      <c r="AB11" s="182"/>
      <c r="AC11" s="182"/>
      <c r="AD11" s="182"/>
      <c r="AE11" s="182"/>
      <c r="AF11" s="182"/>
      <c r="AG11" s="13"/>
      <c r="AH11" s="182"/>
      <c r="AI11" s="182"/>
      <c r="AJ11" s="178"/>
    </row>
    <row r="12" spans="1:36" ht="9" customHeight="1">
      <c r="A12" s="183">
        <v>5</v>
      </c>
      <c r="B12" s="185"/>
      <c r="C12" s="188"/>
      <c r="D12" s="18"/>
      <c r="E12" s="18"/>
      <c r="F12" s="93"/>
      <c r="G12" s="99"/>
      <c r="H12" s="18"/>
      <c r="I12" s="101"/>
      <c r="J12" s="181"/>
      <c r="K12" s="1" t="str">
        <f>I15</f>
        <v>NEHİR ERTAN </v>
      </c>
      <c r="L12" s="128" t="s">
        <v>169</v>
      </c>
      <c r="M12" s="21"/>
      <c r="N12" s="22"/>
      <c r="S12" s="16"/>
      <c r="T12" s="16"/>
      <c r="U12" s="17"/>
      <c r="V12" s="17"/>
      <c r="W12" s="65"/>
      <c r="X12" s="178"/>
      <c r="Y12" s="178"/>
      <c r="Z12" s="178"/>
      <c r="AA12" s="182"/>
      <c r="AB12" s="182"/>
      <c r="AC12" s="182"/>
      <c r="AD12" s="182"/>
      <c r="AE12" s="182"/>
      <c r="AF12" s="182"/>
      <c r="AG12" s="13"/>
      <c r="AH12" s="182"/>
      <c r="AI12" s="182"/>
      <c r="AJ12" s="178"/>
    </row>
    <row r="13" spans="1:35" ht="9" customHeight="1">
      <c r="A13" s="183"/>
      <c r="B13" s="185"/>
      <c r="C13" s="187" t="s">
        <v>76</v>
      </c>
      <c r="D13" s="190" t="str">
        <f>LEFT(D9,1)&amp;TEXT(VALUE(MID(D9,2,2))+1,"00")</f>
        <v>M03</v>
      </c>
      <c r="E13" s="1" t="str">
        <f>C11</f>
        <v>NEHİR ERTAN </v>
      </c>
      <c r="F13" s="194" t="s">
        <v>75</v>
      </c>
      <c r="G13" s="176"/>
      <c r="H13" s="18"/>
      <c r="I13" s="101"/>
      <c r="J13" s="114"/>
      <c r="K13" s="19"/>
      <c r="L13" s="22"/>
      <c r="M13" s="23"/>
      <c r="N13" s="22"/>
      <c r="S13" s="16"/>
      <c r="T13" s="16"/>
      <c r="U13" s="17"/>
      <c r="V13" s="10"/>
      <c r="W13" s="65"/>
      <c r="X13" s="178"/>
      <c r="Y13" s="178"/>
      <c r="Z13" s="178"/>
      <c r="AA13" s="178"/>
      <c r="AB13" s="178"/>
      <c r="AH13" s="182"/>
      <c r="AI13" s="182"/>
    </row>
    <row r="14" spans="1:35" ht="9" customHeight="1">
      <c r="A14" s="183">
        <v>6</v>
      </c>
      <c r="B14" s="185"/>
      <c r="C14" s="188"/>
      <c r="D14" s="191"/>
      <c r="E14" s="1" t="str">
        <f>C13</f>
        <v>BAHAR KILIÇ </v>
      </c>
      <c r="F14" s="128" t="s">
        <v>128</v>
      </c>
      <c r="G14" s="102"/>
      <c r="H14" s="1"/>
      <c r="I14" s="101"/>
      <c r="J14" s="114"/>
      <c r="K14" s="19"/>
      <c r="L14" s="15"/>
      <c r="M14" s="23"/>
      <c r="N14" s="22"/>
      <c r="S14" s="20"/>
      <c r="T14" s="20"/>
      <c r="U14" s="24"/>
      <c r="V14" s="24"/>
      <c r="W14" s="66"/>
      <c r="X14" s="178"/>
      <c r="Y14" s="178"/>
      <c r="Z14" s="178"/>
      <c r="AA14" s="178"/>
      <c r="AB14" s="178"/>
      <c r="AC14" s="13"/>
      <c r="AD14" s="13"/>
      <c r="AE14" s="13"/>
      <c r="AF14" s="13"/>
      <c r="AG14" s="13"/>
      <c r="AH14" s="182"/>
      <c r="AI14" s="182"/>
    </row>
    <row r="15" spans="1:35" ht="9" customHeight="1">
      <c r="A15" s="183"/>
      <c r="B15" s="186"/>
      <c r="C15" s="187" t="s">
        <v>77</v>
      </c>
      <c r="D15" s="1"/>
      <c r="E15" s="1"/>
      <c r="F15" s="101"/>
      <c r="G15" s="192" t="str">
        <f>LEFT(G7,1)&amp;TEXT(VALUE(MID(G7,2,2))+1,"00")</f>
        <v>M10</v>
      </c>
      <c r="H15" s="1" t="str">
        <f>F13</f>
        <v>NEHİR ERTAN </v>
      </c>
      <c r="I15" s="176" t="s">
        <v>75</v>
      </c>
      <c r="J15" s="177"/>
      <c r="K15" s="19"/>
      <c r="L15" s="15"/>
      <c r="M15" s="23"/>
      <c r="N15" s="22"/>
      <c r="S15" s="20"/>
      <c r="T15" s="20"/>
      <c r="U15" s="24"/>
      <c r="V15" s="24"/>
      <c r="W15" s="66"/>
      <c r="X15" s="178"/>
      <c r="Y15" s="178"/>
      <c r="Z15" s="178"/>
      <c r="AA15" s="178"/>
      <c r="AB15" s="178"/>
      <c r="AH15" s="182"/>
      <c r="AI15" s="182"/>
    </row>
    <row r="16" spans="1:35" ht="9" customHeight="1">
      <c r="A16" s="183">
        <v>7</v>
      </c>
      <c r="B16" s="185"/>
      <c r="C16" s="188"/>
      <c r="D16" s="18"/>
      <c r="E16" s="18"/>
      <c r="F16" s="101"/>
      <c r="G16" s="193"/>
      <c r="H16" s="1" t="str">
        <f>F17</f>
        <v>MİRA KARATOGMA</v>
      </c>
      <c r="I16" s="8" t="s">
        <v>112</v>
      </c>
      <c r="J16" s="93"/>
      <c r="K16" s="19"/>
      <c r="L16" s="15"/>
      <c r="M16" s="23"/>
      <c r="N16" s="22"/>
      <c r="O16" s="195"/>
      <c r="P16" s="25"/>
      <c r="Q16" s="25"/>
      <c r="R16" s="179"/>
      <c r="S16" s="20"/>
      <c r="T16" s="20"/>
      <c r="U16" s="24"/>
      <c r="V16" s="24"/>
      <c r="W16" s="66"/>
      <c r="X16" s="178"/>
      <c r="Y16" s="178"/>
      <c r="Z16" s="178"/>
      <c r="AA16" s="178"/>
      <c r="AB16" s="178"/>
      <c r="AC16" s="13"/>
      <c r="AD16" s="13"/>
      <c r="AE16" s="13"/>
      <c r="AF16" s="13"/>
      <c r="AG16" s="13"/>
      <c r="AH16" s="182"/>
      <c r="AI16" s="182"/>
    </row>
    <row r="17" spans="1:25" ht="9" customHeight="1">
      <c r="A17" s="183"/>
      <c r="B17" s="185"/>
      <c r="C17" s="187" t="s">
        <v>78</v>
      </c>
      <c r="D17" s="190" t="str">
        <f>LEFT(D13,1)&amp;TEXT(VALUE(MID(D13,2,2))+1,"00")</f>
        <v>M04</v>
      </c>
      <c r="E17" s="1" t="str">
        <f>C15</f>
        <v>ŞÜKRİYE EZGİ AKYOL </v>
      </c>
      <c r="F17" s="194" t="s">
        <v>78</v>
      </c>
      <c r="G17" s="177"/>
      <c r="H17" s="1"/>
      <c r="I17" s="93"/>
      <c r="J17" s="93"/>
      <c r="L17" s="15"/>
      <c r="M17" s="26"/>
      <c r="N17" s="27"/>
      <c r="O17" s="195"/>
      <c r="P17" s="25"/>
      <c r="Q17" s="25"/>
      <c r="R17" s="179"/>
      <c r="S17" s="20"/>
      <c r="T17" s="20"/>
      <c r="U17" s="24"/>
      <c r="V17" s="24"/>
      <c r="W17" s="66"/>
      <c r="X17" s="66"/>
      <c r="Y17" s="66"/>
    </row>
    <row r="18" spans="1:25" ht="9" customHeight="1">
      <c r="A18" s="183">
        <v>8</v>
      </c>
      <c r="B18" s="185"/>
      <c r="C18" s="188"/>
      <c r="D18" s="191"/>
      <c r="E18" s="1" t="str">
        <f>C17</f>
        <v>MİRA KARATOGMA</v>
      </c>
      <c r="F18" s="8" t="s">
        <v>133</v>
      </c>
      <c r="G18" s="99"/>
      <c r="H18" s="18"/>
      <c r="I18" s="93"/>
      <c r="J18" s="93"/>
      <c r="L18" s="15"/>
      <c r="M18" s="196" t="str">
        <f>LEFT(J27,1)&amp;TEXT(VALUE(MID(J27,2,2))+1,"00")</f>
        <v>M15</v>
      </c>
      <c r="N18" s="28"/>
      <c r="O18" s="29"/>
      <c r="P18" s="22"/>
      <c r="Q18" s="22"/>
      <c r="R18" s="15"/>
      <c r="S18" s="16"/>
      <c r="T18" s="16"/>
      <c r="U18" s="17"/>
      <c r="V18" s="17"/>
      <c r="W18" s="65"/>
      <c r="X18" s="65"/>
      <c r="Y18" s="65"/>
    </row>
    <row r="19" spans="1:25" ht="9" customHeight="1">
      <c r="A19" s="183"/>
      <c r="B19" s="186"/>
      <c r="C19" s="187" t="s">
        <v>79</v>
      </c>
      <c r="D19" s="18"/>
      <c r="E19" s="18"/>
      <c r="F19" s="93"/>
      <c r="G19" s="99"/>
      <c r="H19" s="18"/>
      <c r="I19" s="93"/>
      <c r="J19" s="93"/>
      <c r="L19" s="15"/>
      <c r="M19" s="197"/>
      <c r="N19" s="28" t="str">
        <f>L11</f>
        <v>BERRAK KOÇAK</v>
      </c>
      <c r="O19" s="130" t="s">
        <v>79</v>
      </c>
      <c r="P19" s="30"/>
      <c r="Q19" s="27"/>
      <c r="R19" s="31"/>
      <c r="S19" s="32"/>
      <c r="T19" s="32"/>
      <c r="U19" s="33"/>
      <c r="V19" s="33"/>
      <c r="W19" s="67"/>
      <c r="X19" s="67"/>
      <c r="Y19" s="67"/>
    </row>
    <row r="20" spans="1:25" ht="9" customHeight="1">
      <c r="A20" s="183">
        <v>9</v>
      </c>
      <c r="B20" s="185"/>
      <c r="C20" s="188"/>
      <c r="D20" s="18"/>
      <c r="E20" s="18"/>
      <c r="F20" s="93"/>
      <c r="G20" s="99"/>
      <c r="H20" s="18"/>
      <c r="I20" s="93"/>
      <c r="J20" s="93"/>
      <c r="L20" s="15"/>
      <c r="M20" s="197"/>
      <c r="N20" s="34" t="str">
        <f>L27</f>
        <v>ADA KUMRU</v>
      </c>
      <c r="O20" s="8" t="s">
        <v>181</v>
      </c>
      <c r="P20" s="27"/>
      <c r="Q20" s="27"/>
      <c r="R20" s="31"/>
      <c r="S20" s="35"/>
      <c r="T20" s="32"/>
      <c r="U20" s="33"/>
      <c r="V20" s="33"/>
      <c r="W20" s="67"/>
      <c r="X20" s="67"/>
      <c r="Y20" s="67"/>
    </row>
    <row r="21" spans="1:25" ht="9" customHeight="1">
      <c r="A21" s="183"/>
      <c r="B21" s="185"/>
      <c r="C21" s="187" t="s">
        <v>80</v>
      </c>
      <c r="D21" s="190" t="str">
        <f>LEFT(D17,1)&amp;TEXT(VALUE(MID(D17,2,2))+1,"00")</f>
        <v>M05</v>
      </c>
      <c r="E21" s="1" t="str">
        <f>C19</f>
        <v>ADA KUMRU</v>
      </c>
      <c r="F21" s="194" t="s">
        <v>79</v>
      </c>
      <c r="G21" s="176"/>
      <c r="H21" s="18"/>
      <c r="I21" s="93"/>
      <c r="J21" s="93"/>
      <c r="L21" s="15"/>
      <c r="M21" s="198"/>
      <c r="N21" s="28"/>
      <c r="O21" s="131"/>
      <c r="P21" s="27"/>
      <c r="Q21" s="27"/>
      <c r="R21" s="31"/>
      <c r="S21" s="36"/>
      <c r="T21" s="16"/>
      <c r="U21" s="17"/>
      <c r="V21" s="17"/>
      <c r="W21" s="65"/>
      <c r="X21" s="65"/>
      <c r="Y21" s="65"/>
    </row>
    <row r="22" spans="1:25" ht="9" customHeight="1">
      <c r="A22" s="183">
        <v>10</v>
      </c>
      <c r="B22" s="185"/>
      <c r="C22" s="188"/>
      <c r="D22" s="191"/>
      <c r="E22" s="1" t="str">
        <f>C21</f>
        <v>NİL DELİCE</v>
      </c>
      <c r="F22" s="128" t="s">
        <v>109</v>
      </c>
      <c r="G22" s="102"/>
      <c r="H22" s="1"/>
      <c r="I22" s="93"/>
      <c r="J22" s="93"/>
      <c r="L22" s="15"/>
      <c r="M22" s="26"/>
      <c r="N22" s="27"/>
      <c r="O22" s="132"/>
      <c r="P22" s="22"/>
      <c r="Q22" s="22"/>
      <c r="R22" s="15"/>
      <c r="S22" s="36"/>
      <c r="T22" s="16"/>
      <c r="U22" s="17"/>
      <c r="V22" s="17"/>
      <c r="W22" s="65"/>
      <c r="X22" s="65"/>
      <c r="Y22" s="65"/>
    </row>
    <row r="23" spans="1:25" ht="9" customHeight="1">
      <c r="A23" s="183"/>
      <c r="B23" s="186"/>
      <c r="C23" s="187" t="s">
        <v>81</v>
      </c>
      <c r="D23" s="1"/>
      <c r="E23" s="1"/>
      <c r="F23" s="101"/>
      <c r="G23" s="192" t="str">
        <f>LEFT(G15,1)&amp;TEXT(VALUE(MID(G15,2,2))+1,"00")</f>
        <v>M11</v>
      </c>
      <c r="H23" s="1" t="str">
        <f>F21</f>
        <v>ADA KUMRU</v>
      </c>
      <c r="I23" s="176" t="s">
        <v>79</v>
      </c>
      <c r="J23" s="176"/>
      <c r="L23" s="15"/>
      <c r="M23" s="23"/>
      <c r="N23" s="22"/>
      <c r="O23" s="130" t="str">
        <f>IF(O19=L11,L27,IF(O19=L27,L11,"Kaybeden : 2"))</f>
        <v>BERRAK KOÇAK</v>
      </c>
      <c r="P23" s="37"/>
      <c r="Q23" s="22"/>
      <c r="R23" s="15"/>
      <c r="S23" s="36"/>
      <c r="T23" s="16"/>
      <c r="U23" s="17"/>
      <c r="V23" s="17"/>
      <c r="W23" s="65"/>
      <c r="X23" s="19"/>
      <c r="Y23" s="19"/>
    </row>
    <row r="24" spans="1:25" ht="9" customHeight="1">
      <c r="A24" s="183">
        <v>11</v>
      </c>
      <c r="B24" s="185"/>
      <c r="C24" s="188"/>
      <c r="D24" s="18"/>
      <c r="E24" s="18"/>
      <c r="F24" s="101"/>
      <c r="G24" s="193"/>
      <c r="H24" s="1" t="str">
        <f>F25</f>
        <v>NEHİR DOĞAN </v>
      </c>
      <c r="I24" s="128" t="s">
        <v>146</v>
      </c>
      <c r="J24" s="113"/>
      <c r="K24" s="19"/>
      <c r="L24" s="15"/>
      <c r="M24" s="23"/>
      <c r="N24" s="22"/>
      <c r="O24" s="15"/>
      <c r="P24" s="22"/>
      <c r="Q24" s="22"/>
      <c r="R24" s="15"/>
      <c r="S24" s="36"/>
      <c r="T24" s="16"/>
      <c r="U24" s="17"/>
      <c r="V24" s="17"/>
      <c r="W24" s="65"/>
      <c r="X24" s="19"/>
      <c r="Y24" s="19"/>
    </row>
    <row r="25" spans="1:25" ht="9" customHeight="1">
      <c r="A25" s="183"/>
      <c r="B25" s="185"/>
      <c r="C25" s="187" t="s">
        <v>82</v>
      </c>
      <c r="D25" s="190" t="str">
        <f>LEFT(D21,1)&amp;TEXT(VALUE(MID(D21,2,2))+1,"00")</f>
        <v>M06</v>
      </c>
      <c r="E25" s="1" t="str">
        <f>C23</f>
        <v>DURU YAĞIZEFE</v>
      </c>
      <c r="F25" s="194" t="s">
        <v>82</v>
      </c>
      <c r="G25" s="177"/>
      <c r="H25" s="1"/>
      <c r="I25" s="101"/>
      <c r="J25" s="114"/>
      <c r="K25" s="19"/>
      <c r="L25" s="15"/>
      <c r="M25" s="23"/>
      <c r="N25" s="22"/>
      <c r="O25" s="15"/>
      <c r="P25" s="22"/>
      <c r="Q25" s="22"/>
      <c r="R25" s="15"/>
      <c r="S25" s="36"/>
      <c r="T25" s="16"/>
      <c r="U25" s="17"/>
      <c r="V25" s="17"/>
      <c r="W25" s="65"/>
      <c r="X25" s="19"/>
      <c r="Y25" s="19"/>
    </row>
    <row r="26" spans="1:25" ht="9" customHeight="1">
      <c r="A26" s="183">
        <v>12</v>
      </c>
      <c r="B26" s="185"/>
      <c r="C26" s="188"/>
      <c r="D26" s="191"/>
      <c r="E26" s="1" t="str">
        <f>C25</f>
        <v>NEHİR DOĞAN </v>
      </c>
      <c r="F26" s="8" t="s">
        <v>133</v>
      </c>
      <c r="G26" s="99"/>
      <c r="H26" s="18"/>
      <c r="I26" s="101"/>
      <c r="J26" s="114"/>
      <c r="K26" s="19"/>
      <c r="L26" s="15"/>
      <c r="M26" s="23"/>
      <c r="N26" s="22"/>
      <c r="O26" s="15"/>
      <c r="P26" s="22"/>
      <c r="Q26" s="22"/>
      <c r="R26" s="15"/>
      <c r="S26" s="36"/>
      <c r="T26" s="16"/>
      <c r="U26" s="17"/>
      <c r="V26" s="17"/>
      <c r="W26" s="65"/>
      <c r="X26" s="19"/>
      <c r="Y26" s="19"/>
    </row>
    <row r="27" spans="1:25" ht="9" customHeight="1">
      <c r="A27" s="183"/>
      <c r="B27" s="186"/>
      <c r="C27" s="187" t="s">
        <v>83</v>
      </c>
      <c r="D27" s="1"/>
      <c r="E27" s="1"/>
      <c r="F27" s="93"/>
      <c r="G27" s="99"/>
      <c r="H27" s="18"/>
      <c r="I27" s="101"/>
      <c r="J27" s="180" t="str">
        <f>LEFT(J11,1)&amp;TEXT(VALUE(MID(J11,2,2))+1,"00")</f>
        <v>M14</v>
      </c>
      <c r="K27" s="1" t="str">
        <f>I23</f>
        <v>ADA KUMRU</v>
      </c>
      <c r="L27" s="170" t="s">
        <v>79</v>
      </c>
      <c r="M27" s="171"/>
      <c r="N27" s="22"/>
      <c r="O27" s="15"/>
      <c r="P27" s="22"/>
      <c r="Q27" s="22"/>
      <c r="R27" s="15"/>
      <c r="S27" s="36"/>
      <c r="T27" s="16"/>
      <c r="U27" s="17"/>
      <c r="V27" s="17"/>
      <c r="W27" s="42"/>
      <c r="X27" s="42"/>
      <c r="Y27" s="42"/>
    </row>
    <row r="28" spans="1:25" ht="9" customHeight="1">
      <c r="A28" s="183">
        <v>13</v>
      </c>
      <c r="B28" s="185"/>
      <c r="C28" s="188"/>
      <c r="D28" s="18"/>
      <c r="E28" s="18"/>
      <c r="F28" s="93"/>
      <c r="G28" s="99"/>
      <c r="H28" s="18"/>
      <c r="I28" s="101"/>
      <c r="J28" s="181"/>
      <c r="K28" s="1" t="str">
        <f>I31</f>
        <v>NAZ ADA ELİGÜR</v>
      </c>
      <c r="L28" s="8" t="s">
        <v>170</v>
      </c>
      <c r="O28" s="15"/>
      <c r="P28" s="22"/>
      <c r="Q28" s="22"/>
      <c r="R28" s="15"/>
      <c r="S28" s="36"/>
      <c r="T28" s="16"/>
      <c r="U28" s="17"/>
      <c r="V28" s="17"/>
      <c r="W28" s="42"/>
      <c r="X28" s="42"/>
      <c r="Y28" s="42"/>
    </row>
    <row r="29" spans="1:25" ht="9" customHeight="1">
      <c r="A29" s="183"/>
      <c r="B29" s="185"/>
      <c r="C29" s="187" t="s">
        <v>84</v>
      </c>
      <c r="D29" s="190" t="str">
        <f>LEFT(D25,1)&amp;TEXT(VALUE(MID(D25,2,2))+1,"00")</f>
        <v>M07</v>
      </c>
      <c r="E29" s="1" t="str">
        <f>C27</f>
        <v>NAZ ADA ELİGÜR</v>
      </c>
      <c r="F29" s="194" t="s">
        <v>83</v>
      </c>
      <c r="G29" s="176"/>
      <c r="H29" s="18"/>
      <c r="I29" s="101"/>
      <c r="J29" s="114"/>
      <c r="K29" s="19"/>
      <c r="O29" s="15"/>
      <c r="P29" s="22"/>
      <c r="Q29" s="22"/>
      <c r="R29" s="15"/>
      <c r="S29" s="36"/>
      <c r="T29" s="16"/>
      <c r="U29" s="17"/>
      <c r="V29" s="17"/>
      <c r="W29" s="42"/>
      <c r="X29" s="42"/>
      <c r="Y29" s="42"/>
    </row>
    <row r="30" spans="1:25" ht="9" customHeight="1">
      <c r="A30" s="183">
        <v>14</v>
      </c>
      <c r="B30" s="185"/>
      <c r="C30" s="188"/>
      <c r="D30" s="191"/>
      <c r="E30" s="1" t="str">
        <f>C29</f>
        <v>DURU BAYCAN </v>
      </c>
      <c r="F30" s="128" t="s">
        <v>115</v>
      </c>
      <c r="G30" s="102"/>
      <c r="H30" s="1"/>
      <c r="I30" s="101"/>
      <c r="J30" s="114"/>
      <c r="K30" s="19"/>
      <c r="O30" s="15"/>
      <c r="P30" s="22"/>
      <c r="Q30" s="22"/>
      <c r="R30" s="15"/>
      <c r="S30" s="36"/>
      <c r="T30" s="16"/>
      <c r="U30" s="17"/>
      <c r="V30" s="17"/>
      <c r="W30" s="42"/>
      <c r="X30" s="42"/>
      <c r="Y30" s="42"/>
    </row>
    <row r="31" spans="1:25" ht="9" customHeight="1">
      <c r="A31" s="183"/>
      <c r="B31" s="186"/>
      <c r="C31" s="187" t="s">
        <v>85</v>
      </c>
      <c r="D31" s="1"/>
      <c r="E31" s="1"/>
      <c r="F31" s="101"/>
      <c r="G31" s="192" t="str">
        <f>LEFT(G23,1)&amp;TEXT(VALUE(MID(G23,2,2))+1,"00")</f>
        <v>M12</v>
      </c>
      <c r="H31" s="1" t="str">
        <f>F29</f>
        <v>NAZ ADA ELİGÜR</v>
      </c>
      <c r="I31" s="176" t="s">
        <v>83</v>
      </c>
      <c r="J31" s="177"/>
      <c r="K31" s="19"/>
      <c r="O31" s="15"/>
      <c r="P31" s="22"/>
      <c r="Q31" s="22"/>
      <c r="R31" s="15"/>
      <c r="S31" s="36"/>
      <c r="T31" s="16"/>
      <c r="U31" s="17"/>
      <c r="V31" s="17"/>
      <c r="W31" s="42"/>
      <c r="X31" s="42"/>
      <c r="Y31" s="42"/>
    </row>
    <row r="32" spans="1:25" ht="9" customHeight="1">
      <c r="A32" s="183">
        <v>15</v>
      </c>
      <c r="B32" s="185"/>
      <c r="C32" s="188"/>
      <c r="D32" s="18"/>
      <c r="E32" s="18"/>
      <c r="F32" s="101"/>
      <c r="G32" s="193"/>
      <c r="H32" s="1" t="str">
        <f>F33</f>
        <v>MELİS MERT </v>
      </c>
      <c r="I32" s="8" t="s">
        <v>142</v>
      </c>
      <c r="J32" s="93"/>
      <c r="K32" s="19"/>
      <c r="O32" s="15"/>
      <c r="P32" s="22"/>
      <c r="Q32" s="22"/>
      <c r="R32" s="15"/>
      <c r="S32" s="36"/>
      <c r="T32" s="16"/>
      <c r="U32" s="17"/>
      <c r="V32" s="17"/>
      <c r="W32" s="65"/>
      <c r="X32" s="19"/>
      <c r="Y32" s="19"/>
    </row>
    <row r="33" spans="1:25" ht="9" customHeight="1">
      <c r="A33" s="183"/>
      <c r="B33" s="185"/>
      <c r="C33" s="187" t="s">
        <v>86</v>
      </c>
      <c r="D33" s="190" t="str">
        <f>LEFT(D29,1)&amp;TEXT(VALUE(MID(D29,2,2))+1,"00")</f>
        <v>M08</v>
      </c>
      <c r="E33" s="1" t="str">
        <f>C31</f>
        <v>ŞULE CEYLİN KONURALP </v>
      </c>
      <c r="F33" s="194" t="s">
        <v>86</v>
      </c>
      <c r="G33" s="177"/>
      <c r="H33" s="14"/>
      <c r="I33" s="93"/>
      <c r="J33" s="93"/>
      <c r="O33" s="15"/>
      <c r="P33" s="22"/>
      <c r="Q33" s="22"/>
      <c r="R33" s="15"/>
      <c r="S33" s="36"/>
      <c r="T33" s="16"/>
      <c r="U33" s="17"/>
      <c r="V33" s="17"/>
      <c r="W33" s="65"/>
      <c r="X33" s="65"/>
      <c r="Y33" s="65"/>
    </row>
    <row r="34" spans="1:25" ht="9" customHeight="1">
      <c r="A34" s="183">
        <v>16</v>
      </c>
      <c r="B34" s="185"/>
      <c r="C34" s="188"/>
      <c r="D34" s="191"/>
      <c r="E34" s="1" t="str">
        <f>C33</f>
        <v>MELİS MERT </v>
      </c>
      <c r="F34" s="8" t="s">
        <v>116</v>
      </c>
      <c r="O34" s="15"/>
      <c r="P34" s="199"/>
      <c r="Q34" s="38"/>
      <c r="R34" s="200"/>
      <c r="S34" s="201"/>
      <c r="T34" s="16"/>
      <c r="U34" s="17"/>
      <c r="V34" s="17"/>
      <c r="W34" s="65"/>
      <c r="X34" s="65"/>
      <c r="Y34" s="65"/>
    </row>
    <row r="35" spans="1:25" ht="14.25" customHeight="1">
      <c r="A35" s="183"/>
      <c r="C35" s="40"/>
      <c r="D35" s="41"/>
      <c r="E35" s="41"/>
      <c r="O35" s="15"/>
      <c r="P35" s="199"/>
      <c r="Q35" s="38"/>
      <c r="R35" s="200"/>
      <c r="S35" s="201"/>
      <c r="T35" s="16"/>
      <c r="U35" s="17"/>
      <c r="V35" s="17"/>
      <c r="W35" s="65"/>
      <c r="X35" s="65"/>
      <c r="Y35" s="65"/>
    </row>
    <row r="36" spans="19:25" ht="12.75">
      <c r="S36" s="16"/>
      <c r="T36" s="16"/>
      <c r="U36" s="17"/>
      <c r="V36" s="17"/>
      <c r="W36" s="65"/>
      <c r="X36" s="65"/>
      <c r="Y36" s="65"/>
    </row>
    <row r="37" spans="23:25" ht="12.75">
      <c r="W37" s="65"/>
      <c r="X37" s="65"/>
      <c r="Y37" s="65"/>
    </row>
    <row r="38" spans="3:18" ht="11.25" customHeight="1">
      <c r="C38" s="202" t="s">
        <v>1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4"/>
    </row>
    <row r="39" spans="3:18" ht="11.25" customHeight="1">
      <c r="C39" s="20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</row>
    <row r="40" spans="3:15" ht="11.25" customHeight="1">
      <c r="C40" s="72" t="s">
        <v>35</v>
      </c>
      <c r="D40" s="42"/>
      <c r="E40" s="42"/>
      <c r="F40" s="70" t="s">
        <v>36</v>
      </c>
      <c r="G40" s="42"/>
      <c r="H40" s="42"/>
      <c r="I40" s="70" t="s">
        <v>41</v>
      </c>
      <c r="J40" s="42"/>
      <c r="K40" s="42"/>
      <c r="L40" s="69" t="s">
        <v>37</v>
      </c>
      <c r="O40" s="69" t="s">
        <v>38</v>
      </c>
    </row>
    <row r="41" spans="3:15" ht="25.5">
      <c r="C41" s="69"/>
      <c r="D41" s="42"/>
      <c r="E41" s="42"/>
      <c r="F41" s="70"/>
      <c r="G41" s="42"/>
      <c r="H41" s="42"/>
      <c r="I41" s="73" t="s">
        <v>39</v>
      </c>
      <c r="J41" s="42"/>
      <c r="K41" s="42"/>
      <c r="L41" s="69"/>
      <c r="O41" s="69"/>
    </row>
    <row r="42" spans="3:20" ht="9.75" customHeight="1">
      <c r="C42" s="94" t="str">
        <f>IF(F5=C3,C5,IF(F5=C5,C3,"M1 Kaybeden"))</f>
        <v>YAĞMUR AĞAOĞLU</v>
      </c>
      <c r="D42" s="43"/>
      <c r="E42" s="44"/>
      <c r="F42" s="97"/>
      <c r="G42" s="97"/>
      <c r="H42" s="46"/>
      <c r="I42" s="45"/>
      <c r="J42" s="46"/>
      <c r="K42" s="46"/>
      <c r="L42" s="45"/>
      <c r="M42" s="47"/>
      <c r="N42" s="47"/>
      <c r="O42" s="45"/>
      <c r="P42" s="47"/>
      <c r="Q42" s="47"/>
      <c r="R42" s="45"/>
      <c r="S42" s="45"/>
      <c r="T42" s="45"/>
    </row>
    <row r="43" spans="3:20" ht="9.75" customHeight="1">
      <c r="C43" s="95"/>
      <c r="D43" s="210" t="str">
        <f>LEFT(M18,1)&amp;TEXT(VALUE(MID(M18,2,2))+1,"00")</f>
        <v>M16</v>
      </c>
      <c r="E43" s="1" t="str">
        <f>C42</f>
        <v>YAĞMUR AĞAOĞLU</v>
      </c>
      <c r="F43" s="194" t="s">
        <v>73</v>
      </c>
      <c r="G43" s="176"/>
      <c r="H43" s="46"/>
      <c r="I43" s="115"/>
      <c r="J43" s="97"/>
      <c r="K43" s="46"/>
      <c r="L43" s="45"/>
      <c r="M43" s="47"/>
      <c r="N43" s="47"/>
      <c r="O43" s="45"/>
      <c r="P43" s="47"/>
      <c r="Q43" s="47"/>
      <c r="R43" s="45"/>
      <c r="S43" s="45"/>
      <c r="T43" s="45"/>
    </row>
    <row r="44" spans="3:24" ht="9.75" customHeight="1">
      <c r="C44" s="94" t="str">
        <f>IF(F9=C7,C9,IF(F9=C9,C7,"M2 Kaybeden"))</f>
        <v>MELİS YILDIRIM</v>
      </c>
      <c r="D44" s="211"/>
      <c r="E44" s="1" t="str">
        <f>C44</f>
        <v>MELİS YILDIRIM</v>
      </c>
      <c r="F44" s="59" t="s">
        <v>143</v>
      </c>
      <c r="G44" s="180" t="str">
        <f>LEFT(D61,1)&amp;TEXT(VALUE(MID(D61,2,2))+1,"00")</f>
        <v>M20</v>
      </c>
      <c r="H44" s="1" t="str">
        <f>F43</f>
        <v>MELİS YILDIRIM</v>
      </c>
      <c r="I44" s="176" t="s">
        <v>73</v>
      </c>
      <c r="J44" s="176"/>
      <c r="K44" s="44"/>
      <c r="L44" s="39"/>
      <c r="N44" s="49"/>
      <c r="O44" s="39"/>
      <c r="P44" s="49"/>
      <c r="Q44" s="49"/>
      <c r="R44" s="45"/>
      <c r="S44" s="45"/>
      <c r="T44" s="45"/>
      <c r="U44" s="50"/>
      <c r="X44" s="68"/>
    </row>
    <row r="45" spans="3:24" ht="9.75" customHeight="1">
      <c r="C45" s="96"/>
      <c r="D45" s="1"/>
      <c r="E45" s="1"/>
      <c r="F45" s="94" t="str">
        <f>IF(I31=F29,F33,IF(I31=F33,F29,"M12 Kaybeden"))</f>
        <v>MELİS MERT </v>
      </c>
      <c r="G45" s="181"/>
      <c r="H45" s="1" t="str">
        <f>F45</f>
        <v>MELİS MERT </v>
      </c>
      <c r="I45" s="59" t="s">
        <v>159</v>
      </c>
      <c r="J45" s="116"/>
      <c r="K45" s="44"/>
      <c r="L45" s="39"/>
      <c r="N45" s="49"/>
      <c r="O45" s="39"/>
      <c r="P45" s="49"/>
      <c r="Q45" s="49"/>
      <c r="R45" s="45"/>
      <c r="S45" s="45"/>
      <c r="T45" s="45"/>
      <c r="U45" s="50"/>
      <c r="V45" s="50"/>
      <c r="W45" s="68"/>
      <c r="X45" s="68"/>
    </row>
    <row r="46" spans="3:24" ht="9.75" customHeight="1">
      <c r="C46" s="96"/>
      <c r="D46" s="1"/>
      <c r="E46" s="1"/>
      <c r="F46" s="96"/>
      <c r="G46" s="98"/>
      <c r="H46" s="1"/>
      <c r="I46" s="96"/>
      <c r="J46" s="117"/>
      <c r="K46" s="44"/>
      <c r="L46" s="39"/>
      <c r="M46" s="49"/>
      <c r="N46" s="49"/>
      <c r="O46" s="39"/>
      <c r="P46" s="49"/>
      <c r="Q46" s="49"/>
      <c r="R46" s="45"/>
      <c r="S46" s="45"/>
      <c r="T46" s="45"/>
      <c r="U46" s="50"/>
      <c r="V46" s="50"/>
      <c r="W46" s="68"/>
      <c r="X46" s="68"/>
    </row>
    <row r="47" spans="3:24" ht="9.75" customHeight="1">
      <c r="C47" s="96"/>
      <c r="D47" s="1"/>
      <c r="E47" s="1"/>
      <c r="F47" s="96"/>
      <c r="G47" s="98"/>
      <c r="H47" s="1"/>
      <c r="I47" s="96"/>
      <c r="J47" s="212" t="str">
        <f>LEFT(G62,1)&amp;TEXT(VALUE(MID(G62,2,2))+1,"00")</f>
        <v>M24</v>
      </c>
      <c r="K47" s="51" t="str">
        <f>I44</f>
        <v>MELİS YILDIRIM</v>
      </c>
      <c r="L47" s="170" t="s">
        <v>82</v>
      </c>
      <c r="M47" s="170"/>
      <c r="N47" s="49"/>
      <c r="O47" s="39"/>
      <c r="P47" s="49"/>
      <c r="Q47" s="49"/>
      <c r="R47" s="45"/>
      <c r="S47" s="45"/>
      <c r="T47" s="45"/>
      <c r="U47" s="50"/>
      <c r="V47" s="50"/>
      <c r="W47" s="68"/>
      <c r="X47" s="68"/>
    </row>
    <row r="48" spans="3:24" ht="9.75" customHeight="1">
      <c r="C48" s="94" t="str">
        <f>IF(F13=C11,C13,IF(F13=C13,C11,"M3 Kaybeden"))</f>
        <v>BAHAR KILIÇ </v>
      </c>
      <c r="D48" s="1"/>
      <c r="E48" s="1"/>
      <c r="F48" s="96"/>
      <c r="G48" s="98"/>
      <c r="H48" s="1"/>
      <c r="I48" s="96"/>
      <c r="J48" s="213"/>
      <c r="K48" s="1" t="str">
        <f>I50</f>
        <v>NEHİR DOĞAN </v>
      </c>
      <c r="L48" s="59" t="s">
        <v>171</v>
      </c>
      <c r="M48" s="52"/>
      <c r="N48" s="49"/>
      <c r="O48" s="39"/>
      <c r="P48" s="49"/>
      <c r="Q48" s="49"/>
      <c r="R48" s="45"/>
      <c r="S48" s="45"/>
      <c r="T48" s="45"/>
      <c r="U48" s="50"/>
      <c r="V48" s="50"/>
      <c r="W48" s="68"/>
      <c r="X48" s="68"/>
    </row>
    <row r="49" spans="3:24" ht="9.75" customHeight="1">
      <c r="C49" s="95"/>
      <c r="D49" s="210" t="str">
        <f>LEFT(D43,1)&amp;TEXT(VALUE(MID(D43,2,2))+1,"00")</f>
        <v>M17</v>
      </c>
      <c r="E49" s="1" t="str">
        <f>C48</f>
        <v>BAHAR KILIÇ </v>
      </c>
      <c r="F49" s="194" t="s">
        <v>76</v>
      </c>
      <c r="G49" s="176"/>
      <c r="H49" s="1"/>
      <c r="I49" s="96"/>
      <c r="J49" s="113"/>
      <c r="L49" s="39"/>
      <c r="M49" s="53"/>
      <c r="N49" s="49"/>
      <c r="O49" s="39"/>
      <c r="P49" s="49"/>
      <c r="Q49" s="49"/>
      <c r="R49" s="45"/>
      <c r="S49" s="45"/>
      <c r="T49" s="45"/>
      <c r="U49" s="50"/>
      <c r="V49" s="50"/>
      <c r="W49" s="68"/>
      <c r="X49" s="68"/>
    </row>
    <row r="50" spans="3:23" ht="9.75" customHeight="1">
      <c r="C50" s="94" t="str">
        <f>IF(F17=C15,C17,IF(F17=C17,C15,"M4 Kaybeden"))</f>
        <v>ŞÜKRİYE EZGİ AKYOL </v>
      </c>
      <c r="D50" s="211"/>
      <c r="E50" s="1" t="str">
        <f>C50</f>
        <v>ŞÜKRİYE EZGİ AKYOL </v>
      </c>
      <c r="F50" s="59" t="s">
        <v>144</v>
      </c>
      <c r="G50" s="180" t="str">
        <f>LEFT(G44,1)&amp;TEXT(VALUE(MID(G44,2,2))+1,"00")</f>
        <v>M21</v>
      </c>
      <c r="H50" s="1" t="str">
        <f>F49</f>
        <v>BAHAR KILIÇ </v>
      </c>
      <c r="I50" s="176" t="s">
        <v>82</v>
      </c>
      <c r="J50" s="177"/>
      <c r="K50" s="44"/>
      <c r="L50" s="39"/>
      <c r="M50" s="208" t="str">
        <f>LEFT(J59,1)&amp;TEXT(VALUE(MID(J59,2,2))+1,"00")</f>
        <v>M26</v>
      </c>
      <c r="N50" s="1" t="str">
        <f>L47</f>
        <v>NEHİR DOĞAN </v>
      </c>
      <c r="O50" s="170" t="s">
        <v>82</v>
      </c>
      <c r="P50" s="170"/>
      <c r="Q50" s="49"/>
      <c r="R50" s="39"/>
      <c r="S50" s="39"/>
      <c r="T50" s="39"/>
      <c r="U50" s="50"/>
      <c r="V50" s="50"/>
      <c r="W50" s="68"/>
    </row>
    <row r="51" spans="3:23" ht="9.75" customHeight="1">
      <c r="C51" s="96"/>
      <c r="D51" s="1"/>
      <c r="E51" s="1"/>
      <c r="F51" s="94" t="str">
        <f>IF(I23=F21,F25,IF(I23=F25,F21,"M11 Kaybeden"))</f>
        <v>NEHİR DOĞAN </v>
      </c>
      <c r="G51" s="181"/>
      <c r="H51" s="1" t="str">
        <f>F51</f>
        <v>NEHİR DOĞAN </v>
      </c>
      <c r="I51" s="49" t="s">
        <v>109</v>
      </c>
      <c r="J51" s="96"/>
      <c r="K51" s="44"/>
      <c r="L51" s="39"/>
      <c r="M51" s="209"/>
      <c r="N51" s="54" t="str">
        <f>L53</f>
        <v>NEHİR ERTAN </v>
      </c>
      <c r="O51" s="129" t="s">
        <v>109</v>
      </c>
      <c r="P51" s="52"/>
      <c r="Q51" s="49"/>
      <c r="R51" s="39"/>
      <c r="S51" s="39"/>
      <c r="T51" s="39"/>
      <c r="U51" s="50"/>
      <c r="V51" s="50"/>
      <c r="W51" s="68"/>
    </row>
    <row r="52" spans="3:23" ht="9.75" customHeight="1">
      <c r="C52" s="96"/>
      <c r="D52" s="1"/>
      <c r="E52" s="1"/>
      <c r="F52" s="96"/>
      <c r="G52" s="98"/>
      <c r="H52" s="1"/>
      <c r="I52" s="96"/>
      <c r="J52" s="96"/>
      <c r="K52" s="44"/>
      <c r="L52" s="49"/>
      <c r="M52" s="53"/>
      <c r="N52" s="49"/>
      <c r="O52" s="39"/>
      <c r="P52" s="53"/>
      <c r="Q52" s="49"/>
      <c r="R52" s="39"/>
      <c r="S52" s="39"/>
      <c r="T52" s="39"/>
      <c r="U52" s="50"/>
      <c r="V52" s="50"/>
      <c r="W52" s="68"/>
    </row>
    <row r="53" spans="3:23" ht="9.75" customHeight="1">
      <c r="C53" s="96"/>
      <c r="D53" s="1"/>
      <c r="E53" s="1"/>
      <c r="F53" s="97"/>
      <c r="G53" s="98"/>
      <c r="H53" s="1"/>
      <c r="I53" s="96"/>
      <c r="J53" s="96"/>
      <c r="K53" s="44"/>
      <c r="L53" s="170" t="str">
        <f>IF(L11="","M13 Kaybeden",IF(L11=I7,I15,IF(L11=I15,I7,"M13 Kaybeden")))</f>
        <v>NEHİR ERTAN </v>
      </c>
      <c r="M53" s="171"/>
      <c r="N53" s="49"/>
      <c r="O53" s="39"/>
      <c r="P53" s="53"/>
      <c r="Q53" s="49"/>
      <c r="R53" s="39"/>
      <c r="S53" s="39"/>
      <c r="T53" s="39"/>
      <c r="U53" s="50"/>
      <c r="V53" s="50"/>
      <c r="W53" s="68"/>
    </row>
    <row r="54" spans="3:23" ht="9.75" customHeight="1">
      <c r="C54" s="94" t="str">
        <f>IF(F21=C19,C21,IF(F21=C21,C19,"M5 Kaybeden"))</f>
        <v>NİL DELİCE</v>
      </c>
      <c r="D54" s="1"/>
      <c r="E54" s="1"/>
      <c r="F54" s="97"/>
      <c r="G54" s="98"/>
      <c r="H54" s="1"/>
      <c r="I54" s="96"/>
      <c r="J54" s="96"/>
      <c r="K54" s="44"/>
      <c r="L54" s="39"/>
      <c r="M54" s="49"/>
      <c r="N54" s="49"/>
      <c r="O54" s="39"/>
      <c r="P54" s="53"/>
      <c r="Q54" s="49"/>
      <c r="R54" s="39"/>
      <c r="S54" s="39"/>
      <c r="T54" s="39"/>
      <c r="W54" s="68"/>
    </row>
    <row r="55" spans="3:23" ht="9.75" customHeight="1">
      <c r="C55" s="95"/>
      <c r="D55" s="210" t="str">
        <f>LEFT(D49,1)&amp;TEXT(VALUE(MID(D49,2,2))+1,"00")</f>
        <v>M18</v>
      </c>
      <c r="E55" s="1" t="str">
        <f>C54</f>
        <v>NİL DELİCE</v>
      </c>
      <c r="F55" s="194" t="s">
        <v>80</v>
      </c>
      <c r="G55" s="176"/>
      <c r="H55" s="1"/>
      <c r="I55" s="96"/>
      <c r="J55" s="96"/>
      <c r="K55" s="44"/>
      <c r="L55" s="39"/>
      <c r="M55" s="49"/>
      <c r="N55" s="49"/>
      <c r="O55" s="39"/>
      <c r="P55" s="172" t="str">
        <f>LEFT(M62,1)&amp;TEXT(VALUE(MID(M62,2,2))+1,"00")</f>
        <v>M28</v>
      </c>
      <c r="Q55" s="54" t="str">
        <f>O50</f>
        <v>NEHİR DOĞAN </v>
      </c>
      <c r="R55" s="133" t="s">
        <v>82</v>
      </c>
      <c r="S55" s="55"/>
      <c r="T55" s="39"/>
      <c r="W55" s="68"/>
    </row>
    <row r="56" spans="3:23" ht="9.75" customHeight="1">
      <c r="C56" s="94" t="str">
        <f>IF(F25=C23,C25,IF(F25=C25,C23,"M6 Kaybeden"))</f>
        <v>DURU YAĞIZEFE</v>
      </c>
      <c r="D56" s="211"/>
      <c r="E56" s="1" t="str">
        <f>C56</f>
        <v>DURU YAĞIZEFE</v>
      </c>
      <c r="F56" s="59" t="s">
        <v>113</v>
      </c>
      <c r="G56" s="180" t="str">
        <f>LEFT(G50,1)&amp;TEXT(VALUE(MID(G50,2,2))+1,"00")</f>
        <v>M22</v>
      </c>
      <c r="H56" s="1" t="str">
        <f>F55</f>
        <v>NİL DELİCE</v>
      </c>
      <c r="I56" s="176" t="s">
        <v>78</v>
      </c>
      <c r="J56" s="176"/>
      <c r="K56" s="44"/>
      <c r="L56" s="39"/>
      <c r="M56" s="49"/>
      <c r="N56" s="49"/>
      <c r="O56" s="39"/>
      <c r="P56" s="173"/>
      <c r="Q56" s="1" t="str">
        <f>O62</f>
        <v>MELTEM TURHAN </v>
      </c>
      <c r="R56" s="8" t="s">
        <v>170</v>
      </c>
      <c r="T56" s="39"/>
      <c r="U56" s="56"/>
      <c r="W56" s="68"/>
    </row>
    <row r="57" spans="3:23" ht="9.75" customHeight="1">
      <c r="C57" s="96"/>
      <c r="D57" s="1"/>
      <c r="E57" s="1"/>
      <c r="F57" s="187" t="s">
        <v>78</v>
      </c>
      <c r="G57" s="181"/>
      <c r="H57" s="1" t="str">
        <f>F57</f>
        <v>MİRA KARATOGMA</v>
      </c>
      <c r="I57" s="59" t="s">
        <v>108</v>
      </c>
      <c r="J57" s="116"/>
      <c r="K57" s="44"/>
      <c r="L57" s="39"/>
      <c r="M57" s="49"/>
      <c r="N57" s="49"/>
      <c r="O57" s="39"/>
      <c r="P57" s="53"/>
      <c r="Q57" s="49"/>
      <c r="R57" s="49"/>
      <c r="S57" s="39"/>
      <c r="T57" s="39"/>
      <c r="U57" s="56"/>
      <c r="W57" s="68"/>
    </row>
    <row r="58" spans="3:23" ht="9.75" customHeight="1">
      <c r="C58" s="96"/>
      <c r="D58" s="1"/>
      <c r="E58" s="1"/>
      <c r="F58" s="188"/>
      <c r="G58" s="98"/>
      <c r="H58" s="1"/>
      <c r="I58" s="96"/>
      <c r="J58" s="112"/>
      <c r="K58" s="44"/>
      <c r="L58" s="39"/>
      <c r="M58" s="49"/>
      <c r="N58" s="49"/>
      <c r="O58" s="39"/>
      <c r="P58" s="53"/>
      <c r="Q58" s="49"/>
      <c r="R58" s="49"/>
      <c r="S58" s="39"/>
      <c r="T58" s="39"/>
      <c r="U58" s="56"/>
      <c r="W58" s="68"/>
    </row>
    <row r="59" spans="3:21" ht="9.75" customHeight="1">
      <c r="C59" s="96"/>
      <c r="D59" s="1"/>
      <c r="E59" s="1"/>
      <c r="F59" s="96"/>
      <c r="G59" s="98"/>
      <c r="H59" s="1"/>
      <c r="I59" s="96"/>
      <c r="J59" s="212" t="str">
        <f>LEFT(J47,1)&amp;TEXT(VALUE(MID(J47,2,2))+1,"00")</f>
        <v>M25</v>
      </c>
      <c r="K59" s="1" t="str">
        <f>I56</f>
        <v>MİRA KARATOGMA</v>
      </c>
      <c r="L59" s="170" t="s">
        <v>74</v>
      </c>
      <c r="M59" s="170"/>
      <c r="N59" s="49"/>
      <c r="O59" s="39"/>
      <c r="P59" s="53"/>
      <c r="Q59" s="49"/>
      <c r="R59" s="49"/>
      <c r="S59" s="57"/>
      <c r="T59" s="39"/>
      <c r="U59" s="56"/>
    </row>
    <row r="60" spans="3:21" ht="9.75" customHeight="1">
      <c r="C60" s="94" t="str">
        <f>IF(F29=C27,C29,IF(F29=C29,C27,"M7 Kaybeden"))</f>
        <v>DURU BAYCAN </v>
      </c>
      <c r="D60" s="1"/>
      <c r="E60" s="1"/>
      <c r="F60" s="96"/>
      <c r="G60" s="98"/>
      <c r="H60" s="1"/>
      <c r="I60" s="96"/>
      <c r="J60" s="213"/>
      <c r="K60" s="1" t="str">
        <f>I62</f>
        <v>MELTEM TURHAN </v>
      </c>
      <c r="L60" s="59" t="s">
        <v>172</v>
      </c>
      <c r="M60" s="52"/>
      <c r="N60" s="49"/>
      <c r="O60" s="39"/>
      <c r="P60" s="53"/>
      <c r="Q60" s="49"/>
      <c r="R60" s="133" t="str">
        <f>IF(R55=O50,O62,IF(R55=O62,O50,"Kaybeden : 4"))</f>
        <v>MELTEM TURHAN </v>
      </c>
      <c r="S60" s="55"/>
      <c r="T60" s="39"/>
      <c r="U60" s="56"/>
    </row>
    <row r="61" spans="3:21" ht="9.75" customHeight="1">
      <c r="C61" s="95"/>
      <c r="D61" s="210" t="str">
        <f>LEFT(D55,1)&amp;TEXT(VALUE(MID(D55,2,2))+1,"00")</f>
        <v>M19</v>
      </c>
      <c r="E61" s="1" t="str">
        <f>C60</f>
        <v>DURU BAYCAN </v>
      </c>
      <c r="F61" s="194" t="s">
        <v>84</v>
      </c>
      <c r="G61" s="176"/>
      <c r="H61" s="1"/>
      <c r="I61" s="96"/>
      <c r="J61" s="117"/>
      <c r="K61" s="44"/>
      <c r="L61" s="39"/>
      <c r="M61" s="53"/>
      <c r="N61" s="49"/>
      <c r="O61" s="39"/>
      <c r="P61" s="53"/>
      <c r="Q61" s="49"/>
      <c r="R61" s="39"/>
      <c r="S61" s="39"/>
      <c r="T61" s="39"/>
      <c r="U61" s="56"/>
    </row>
    <row r="62" spans="3:21" ht="9.75" customHeight="1">
      <c r="C62" s="94" t="str">
        <f>IF(F33=C31,C33,IF(F33=C33,C31,"M8 Kaybeden"))</f>
        <v>ŞULE CEYLİN KONURALP </v>
      </c>
      <c r="D62" s="211"/>
      <c r="E62" s="1" t="str">
        <f>C62</f>
        <v>ŞULE CEYLİN KONURALP </v>
      </c>
      <c r="F62" s="59" t="s">
        <v>145</v>
      </c>
      <c r="G62" s="180" t="str">
        <f>LEFT(G56,1)&amp;TEXT(VALUE(MID(G56,2,2))+1,"00")</f>
        <v>M23</v>
      </c>
      <c r="H62" s="1" t="str">
        <f>F61</f>
        <v>DURU BAYCAN </v>
      </c>
      <c r="I62" s="176" t="s">
        <v>74</v>
      </c>
      <c r="J62" s="177"/>
      <c r="K62" s="44"/>
      <c r="L62" s="39"/>
      <c r="M62" s="156" t="str">
        <f>LEFT(M50,1)&amp;TEXT(VALUE(MID(M50,2,2))+1,"00")</f>
        <v>M27</v>
      </c>
      <c r="N62" s="38" t="str">
        <f>L59</f>
        <v>MELTEM TURHAN </v>
      </c>
      <c r="O62" s="170" t="s">
        <v>74</v>
      </c>
      <c r="P62" s="171"/>
      <c r="Q62" s="49"/>
      <c r="R62" s="39"/>
      <c r="S62" s="39"/>
      <c r="T62" s="39"/>
      <c r="U62" s="56"/>
    </row>
    <row r="63" spans="3:28" ht="9.75" customHeight="1">
      <c r="C63" s="45"/>
      <c r="D63" s="46"/>
      <c r="E63" s="46"/>
      <c r="F63" s="94" t="str">
        <f>IF(I7=F5,F9,IF(I7=F9,F5,"M09 Kaybeden"))</f>
        <v>MELTEM TURHAN </v>
      </c>
      <c r="G63" s="181"/>
      <c r="H63" s="1" t="str">
        <f>F63</f>
        <v>MELTEM TURHAN </v>
      </c>
      <c r="I63" s="47" t="s">
        <v>161</v>
      </c>
      <c r="J63" s="97"/>
      <c r="K63" s="46"/>
      <c r="L63" s="39"/>
      <c r="M63" s="157"/>
      <c r="N63" s="58" t="str">
        <f>L65</f>
        <v>NAZ ADA ELİGÜR</v>
      </c>
      <c r="O63" s="129" t="s">
        <v>177</v>
      </c>
      <c r="P63" s="59"/>
      <c r="Q63" s="49"/>
      <c r="R63" s="39"/>
      <c r="S63" s="15"/>
      <c r="T63" s="15"/>
      <c r="U63" s="56"/>
      <c r="AA63" s="60"/>
      <c r="AB63" s="60"/>
    </row>
    <row r="64" spans="3:20" ht="9.75" customHeight="1">
      <c r="C64" s="45"/>
      <c r="D64" s="46"/>
      <c r="E64" s="46"/>
      <c r="F64" s="45"/>
      <c r="G64" s="46"/>
      <c r="H64" s="46"/>
      <c r="I64" s="97"/>
      <c r="J64" s="97"/>
      <c r="K64" s="46"/>
      <c r="L64" s="39"/>
      <c r="M64" s="53"/>
      <c r="N64" s="49"/>
      <c r="O64" s="39"/>
      <c r="P64" s="49"/>
      <c r="Q64" s="49"/>
      <c r="R64" s="39"/>
      <c r="S64" s="39"/>
      <c r="T64" s="39"/>
    </row>
    <row r="65" spans="3:20" ht="9.75" customHeight="1">
      <c r="C65" s="45"/>
      <c r="D65" s="46"/>
      <c r="E65" s="46"/>
      <c r="F65" s="45"/>
      <c r="G65" s="46"/>
      <c r="H65" s="46"/>
      <c r="I65" s="45"/>
      <c r="J65" s="46"/>
      <c r="K65" s="46"/>
      <c r="L65" s="170" t="str">
        <f>IF(L27="","M14 Kaybeden",IF(L27=I23,I31,IF(L27=I31,I23,"M14 Kaybeden")))</f>
        <v>NAZ ADA ELİGÜR</v>
      </c>
      <c r="M65" s="171"/>
      <c r="N65" s="49"/>
      <c r="O65" s="39"/>
      <c r="P65" s="49"/>
      <c r="Q65" s="49"/>
      <c r="R65" s="39"/>
      <c r="S65" s="39"/>
      <c r="T65" s="39"/>
    </row>
    <row r="66" spans="3:20" ht="9.75" customHeight="1">
      <c r="C66" s="45"/>
      <c r="D66" s="46"/>
      <c r="E66" s="46"/>
      <c r="F66" s="45"/>
      <c r="G66" s="46"/>
      <c r="H66" s="46"/>
      <c r="I66" s="45"/>
      <c r="J66" s="46"/>
      <c r="K66" s="46"/>
      <c r="T66" s="39"/>
    </row>
    <row r="67" spans="1:20" ht="20.25" customHeight="1">
      <c r="A67" s="214" t="s">
        <v>1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6"/>
      <c r="S67" s="45"/>
      <c r="T67" s="45"/>
    </row>
    <row r="68" spans="3:20" ht="10.5" customHeight="1">
      <c r="C68" s="45"/>
      <c r="D68" s="46"/>
      <c r="E68" s="46"/>
      <c r="F68" s="45"/>
      <c r="G68" s="46"/>
      <c r="H68" s="46"/>
      <c r="I68" s="45"/>
      <c r="J68" s="46"/>
      <c r="K68" s="46"/>
      <c r="L68" s="45"/>
      <c r="M68" s="47"/>
      <c r="N68" s="47"/>
      <c r="O68" s="45"/>
      <c r="P68" s="47"/>
      <c r="Q68" s="47"/>
      <c r="R68" s="45"/>
      <c r="S68" s="45"/>
      <c r="T68" s="45"/>
    </row>
    <row r="69" spans="3:20" ht="9.75" customHeight="1">
      <c r="C69" s="45"/>
      <c r="D69" s="46"/>
      <c r="E69" s="46"/>
      <c r="F69" s="45"/>
      <c r="G69" s="46"/>
      <c r="H69" s="46"/>
      <c r="I69" s="45"/>
      <c r="J69" s="46"/>
      <c r="K69" s="46"/>
      <c r="L69" s="45"/>
      <c r="M69" s="47"/>
      <c r="N69" s="47"/>
      <c r="O69" s="164" t="str">
        <f>IF(O50="","M26 Kaybeden",IF(O50=L47,L53,IF(O50=L53,L47,"M26 Kaybeden")))</f>
        <v>NEHİR ERTAN </v>
      </c>
      <c r="P69" s="164">
        <f>IF(P31=M30,M32,IF(P31=M32,M30,"M20 Kaybeden"))</f>
        <v>0</v>
      </c>
      <c r="Q69" s="164">
        <f>IF(Q31=N30,N32,IF(Q31=N32,N30,"M20 Kaybeden"))</f>
        <v>0</v>
      </c>
      <c r="R69" s="164">
        <f>IF(R31=O30,O32,IF(R31=O32,O30,"M20 Kaybeden"))</f>
        <v>0</v>
      </c>
      <c r="S69" s="45"/>
      <c r="T69" s="45"/>
    </row>
    <row r="70" spans="3:20" ht="9.75" customHeight="1">
      <c r="C70" s="45"/>
      <c r="D70" s="46"/>
      <c r="E70" s="46"/>
      <c r="F70" s="45"/>
      <c r="G70" s="46"/>
      <c r="H70" s="46"/>
      <c r="I70" s="45"/>
      <c r="J70" s="46"/>
      <c r="K70" s="46"/>
      <c r="L70" s="45"/>
      <c r="M70" s="47"/>
      <c r="N70" s="47"/>
      <c r="O70" s="48"/>
      <c r="P70" s="59"/>
      <c r="Q70" s="59"/>
      <c r="R70" s="61"/>
      <c r="S70" s="243" t="s">
        <v>185</v>
      </c>
      <c r="T70" s="45" t="s">
        <v>3</v>
      </c>
    </row>
    <row r="71" spans="3:20" ht="9.75" customHeight="1">
      <c r="C71" s="45"/>
      <c r="D71" s="46"/>
      <c r="E71" s="46"/>
      <c r="F71" s="45"/>
      <c r="G71" s="46"/>
      <c r="H71" s="46"/>
      <c r="I71" s="45"/>
      <c r="J71" s="46"/>
      <c r="K71" s="46"/>
      <c r="L71" s="45"/>
      <c r="M71" s="47"/>
      <c r="N71" s="47"/>
      <c r="O71" s="39"/>
      <c r="P71" s="49"/>
      <c r="Q71" s="49"/>
      <c r="R71" s="174" t="s">
        <v>4</v>
      </c>
      <c r="S71" s="244" t="s">
        <v>187</v>
      </c>
      <c r="T71" s="45"/>
    </row>
    <row r="72" spans="3:20" ht="9.75" customHeight="1">
      <c r="C72" s="45"/>
      <c r="D72" s="46"/>
      <c r="E72" s="46"/>
      <c r="F72" s="45"/>
      <c r="G72" s="46"/>
      <c r="H72" s="46"/>
      <c r="I72" s="45"/>
      <c r="J72" s="46"/>
      <c r="K72" s="46"/>
      <c r="L72" s="45"/>
      <c r="M72" s="47"/>
      <c r="N72" s="47"/>
      <c r="O72" s="39"/>
      <c r="P72" s="49"/>
      <c r="Q72" s="49"/>
      <c r="R72" s="175"/>
      <c r="S72" s="243" t="s">
        <v>186</v>
      </c>
      <c r="T72" s="45" t="s">
        <v>6</v>
      </c>
    </row>
    <row r="73" spans="3:20" ht="9.75" customHeight="1">
      <c r="C73" s="45"/>
      <c r="D73" s="46"/>
      <c r="E73" s="46"/>
      <c r="F73" s="45"/>
      <c r="G73" s="46"/>
      <c r="H73" s="46"/>
      <c r="I73" s="45"/>
      <c r="J73" s="46"/>
      <c r="K73" s="46"/>
      <c r="L73" s="45"/>
      <c r="M73" s="47"/>
      <c r="N73" s="47"/>
      <c r="O73" s="164" t="str">
        <f>IF(O62="","M27 Kaybeden",IF(O62=L59,L65,IF(O62=L65,L59,"M27 Kaybeden")))</f>
        <v>NAZ ADA ELİGÜR</v>
      </c>
      <c r="P73" s="164">
        <f>IF(P35=M34,M36,IF(P35=M36,M34,"M20 Kaybeden"))</f>
        <v>0</v>
      </c>
      <c r="Q73" s="164">
        <f>IF(Q35=N34,N36,IF(Q35=N36,N34,"M20 Kaybeden"))</f>
        <v>0</v>
      </c>
      <c r="R73" s="169">
        <f>IF(R35=O34,O36,IF(R35=O36,O34,"M20 Kaybeden"))</f>
        <v>0</v>
      </c>
      <c r="S73" s="45"/>
      <c r="T73" s="45"/>
    </row>
    <row r="74" spans="3:20" ht="9.75" customHeight="1">
      <c r="C74" s="45"/>
      <c r="D74" s="46"/>
      <c r="E74" s="46"/>
      <c r="F74" s="45"/>
      <c r="G74" s="46"/>
      <c r="H74" s="46"/>
      <c r="I74" s="45"/>
      <c r="J74" s="46"/>
      <c r="K74" s="46"/>
      <c r="L74" s="45"/>
      <c r="M74" s="47"/>
      <c r="N74" s="47"/>
      <c r="O74" s="45"/>
      <c r="P74" s="47"/>
      <c r="Q74" s="47"/>
      <c r="R74" s="45"/>
      <c r="S74" s="45"/>
      <c r="T74" s="45"/>
    </row>
    <row r="75" spans="3:20" ht="9.75" customHeight="1">
      <c r="C75" s="45"/>
      <c r="D75" s="46"/>
      <c r="E75" s="46"/>
      <c r="F75" s="45"/>
      <c r="G75" s="46"/>
      <c r="H75" s="46"/>
      <c r="I75" s="45"/>
      <c r="J75" s="46"/>
      <c r="K75" s="46"/>
      <c r="L75" s="45"/>
      <c r="M75" s="47"/>
      <c r="N75" s="47"/>
      <c r="O75" s="164" t="str">
        <f>IF(L47="","M24 Kaybeden",IF(L47=I44,I50,IF(L47=I50,I44,"M24 Kaybeden")))</f>
        <v>MELİS YILDIRIM</v>
      </c>
      <c r="P75" s="164">
        <f>IF(P37=M36,M38,IF(P37=M38,M36,"M20 Kaybeden"))</f>
        <v>0</v>
      </c>
      <c r="Q75" s="164">
        <f>IF(Q37=N36,N38,IF(Q37=N38,N36,"M20 Kaybeden"))</f>
        <v>0</v>
      </c>
      <c r="R75" s="164">
        <f>IF(R37=O36,O38,IF(R37=O38,O36,"M20 Kaybeden"))</f>
        <v>0</v>
      </c>
      <c r="S75" s="45"/>
      <c r="T75" s="45"/>
    </row>
    <row r="76" spans="3:20" ht="9.75" customHeight="1">
      <c r="C76" s="45"/>
      <c r="D76" s="46"/>
      <c r="E76" s="46"/>
      <c r="F76" s="45"/>
      <c r="G76" s="46"/>
      <c r="H76" s="46"/>
      <c r="I76" s="45"/>
      <c r="J76" s="46"/>
      <c r="K76" s="46"/>
      <c r="L76" s="45"/>
      <c r="M76" s="47"/>
      <c r="N76" s="47"/>
      <c r="O76" s="48"/>
      <c r="P76" s="59"/>
      <c r="Q76" s="59"/>
      <c r="R76" s="61"/>
      <c r="S76" s="11" t="s">
        <v>2</v>
      </c>
      <c r="T76" s="45" t="s">
        <v>7</v>
      </c>
    </row>
    <row r="77" spans="3:20" ht="9.75" customHeight="1">
      <c r="C77" s="45"/>
      <c r="D77" s="46"/>
      <c r="E77" s="46"/>
      <c r="F77" s="45"/>
      <c r="G77" s="46"/>
      <c r="H77" s="46"/>
      <c r="I77" s="45"/>
      <c r="J77" s="46"/>
      <c r="K77" s="46"/>
      <c r="L77" s="45"/>
      <c r="M77" s="47"/>
      <c r="N77" s="47"/>
      <c r="O77" s="39"/>
      <c r="P77" s="49"/>
      <c r="Q77" s="49"/>
      <c r="R77" s="158" t="s">
        <v>8</v>
      </c>
      <c r="S77" s="45"/>
      <c r="T77" s="45"/>
    </row>
    <row r="78" spans="3:20" ht="9.75" customHeight="1">
      <c r="C78" s="45"/>
      <c r="D78" s="46"/>
      <c r="E78" s="46"/>
      <c r="F78" s="45"/>
      <c r="G78" s="46"/>
      <c r="H78" s="46"/>
      <c r="I78" s="45"/>
      <c r="J78" s="46"/>
      <c r="K78" s="46"/>
      <c r="L78" s="45"/>
      <c r="M78" s="47"/>
      <c r="N78" s="47"/>
      <c r="O78" s="39"/>
      <c r="P78" s="49"/>
      <c r="Q78" s="49"/>
      <c r="R78" s="159"/>
      <c r="S78" s="11" t="s">
        <v>5</v>
      </c>
      <c r="T78" s="45" t="s">
        <v>9</v>
      </c>
    </row>
    <row r="79" spans="3:20" ht="9.75" customHeight="1">
      <c r="C79" s="45"/>
      <c r="D79" s="46"/>
      <c r="E79" s="46"/>
      <c r="F79" s="45"/>
      <c r="G79" s="46"/>
      <c r="H79" s="46"/>
      <c r="I79" s="45"/>
      <c r="J79" s="46"/>
      <c r="K79" s="46"/>
      <c r="L79" s="45"/>
      <c r="M79" s="47"/>
      <c r="N79" s="47"/>
      <c r="O79" s="164" t="str">
        <f>IF(L59="","M25 Kaybeden",IF(L59=I56,I62,IF(L59=I62,I56,"M25 Kaybeden")))</f>
        <v>MİRA KARATOGMA</v>
      </c>
      <c r="P79" s="164">
        <f>IF(P41=M40,M42,IF(P41=M42,M40,"M20 Kaybeden"))</f>
        <v>0</v>
      </c>
      <c r="Q79" s="164">
        <f>IF(Q41=N40,N42,IF(Q41=N42,N40,"M20 Kaybeden"))</f>
        <v>0</v>
      </c>
      <c r="R79" s="169" t="str">
        <f>IF(R41=O40,O42,IF(R41=O42,O40,"M20 Kaybeden"))</f>
        <v>FİNAL</v>
      </c>
      <c r="S79" s="45"/>
      <c r="T79" s="45"/>
    </row>
    <row r="80" ht="9.75" customHeight="1"/>
    <row r="81" spans="14:20" ht="9.75" customHeight="1">
      <c r="N81" s="8" t="str">
        <f>I82</f>
        <v>MELİS MERT </v>
      </c>
      <c r="O81" s="164" t="s">
        <v>10</v>
      </c>
      <c r="P81" s="164"/>
      <c r="Q81" s="164"/>
      <c r="R81" s="164"/>
      <c r="S81" s="45"/>
      <c r="T81" s="45"/>
    </row>
    <row r="82" spans="9:20" ht="9.75" customHeight="1">
      <c r="I82" s="12" t="str">
        <f>IF(I44=F43,F45,IF(I44=F45,F43,"M20 Kaybeden"))</f>
        <v>MELİS MERT </v>
      </c>
      <c r="N82" s="8" t="str">
        <f>I84</f>
        <v>BAHAR KILIÇ </v>
      </c>
      <c r="O82" s="48"/>
      <c r="P82" s="59"/>
      <c r="Q82" s="59"/>
      <c r="R82" s="61"/>
      <c r="S82" s="11" t="s">
        <v>2</v>
      </c>
      <c r="T82" s="45" t="s">
        <v>11</v>
      </c>
    </row>
    <row r="83" spans="9:20" ht="9.75" customHeight="1">
      <c r="I83" s="48"/>
      <c r="J83" s="160" t="s">
        <v>12</v>
      </c>
      <c r="K83" s="1"/>
      <c r="O83" s="39"/>
      <c r="P83" s="49"/>
      <c r="Q83" s="49"/>
      <c r="R83" s="158" t="s">
        <v>13</v>
      </c>
      <c r="S83" s="45"/>
      <c r="T83" s="45"/>
    </row>
    <row r="84" spans="9:20" ht="9.75" customHeight="1">
      <c r="I84" s="12" t="str">
        <f>IF(I50=F49,F51,IF(I50=F51,F49,"M21 Kaybeden"))</f>
        <v>BAHAR KILIÇ </v>
      </c>
      <c r="J84" s="161"/>
      <c r="K84" s="1"/>
      <c r="O84" s="39"/>
      <c r="P84" s="49"/>
      <c r="Q84" s="49"/>
      <c r="R84" s="159"/>
      <c r="S84" s="11" t="s">
        <v>5</v>
      </c>
      <c r="T84" s="45" t="s">
        <v>14</v>
      </c>
    </row>
    <row r="85" spans="9:20" ht="9.75" customHeight="1">
      <c r="I85" s="39"/>
      <c r="J85" s="44"/>
      <c r="K85" s="44"/>
      <c r="O85" s="164" t="s">
        <v>15</v>
      </c>
      <c r="P85" s="164"/>
      <c r="Q85" s="164"/>
      <c r="R85" s="169"/>
      <c r="S85" s="45"/>
      <c r="T85" s="45"/>
    </row>
    <row r="86" spans="9:11" ht="9.75" customHeight="1">
      <c r="I86" s="39"/>
      <c r="J86" s="44"/>
      <c r="K86" s="44"/>
    </row>
    <row r="87" spans="9:20" ht="9.75" customHeight="1">
      <c r="I87" s="12" t="str">
        <f>IF(I56=F55,F57,IF(I56=F57,F55,"M22 Kaybeden"))</f>
        <v>NİL DELİCE</v>
      </c>
      <c r="J87" s="46"/>
      <c r="K87" s="46"/>
      <c r="N87" s="8" t="str">
        <f>I87</f>
        <v>NİL DELİCE</v>
      </c>
      <c r="O87" s="164" t="s">
        <v>16</v>
      </c>
      <c r="P87" s="164"/>
      <c r="Q87" s="164"/>
      <c r="R87" s="164"/>
      <c r="S87" s="45"/>
      <c r="T87" s="45"/>
    </row>
    <row r="88" spans="9:20" ht="9.75" customHeight="1">
      <c r="I88" s="48"/>
      <c r="J88" s="160" t="s">
        <v>17</v>
      </c>
      <c r="K88" s="1"/>
      <c r="N88" s="8" t="str">
        <f>I89</f>
        <v>DURU BAYCAN </v>
      </c>
      <c r="O88" s="48"/>
      <c r="P88" s="59"/>
      <c r="Q88" s="59"/>
      <c r="R88" s="61"/>
      <c r="S88" s="11" t="s">
        <v>2</v>
      </c>
      <c r="T88" s="45" t="s">
        <v>18</v>
      </c>
    </row>
    <row r="89" spans="9:20" ht="9.75" customHeight="1">
      <c r="I89" s="12" t="str">
        <f>IF(I62=F61,F63,IF(I62=F63,F61,"M23 Kaybeden"))</f>
        <v>DURU BAYCAN </v>
      </c>
      <c r="J89" s="161"/>
      <c r="K89" s="1"/>
      <c r="O89" s="39"/>
      <c r="P89" s="49"/>
      <c r="Q89" s="49"/>
      <c r="R89" s="158" t="s">
        <v>19</v>
      </c>
      <c r="S89" s="45"/>
      <c r="T89" s="45"/>
    </row>
    <row r="90" spans="15:20" ht="9.75" customHeight="1">
      <c r="O90" s="39"/>
      <c r="P90" s="49"/>
      <c r="Q90" s="49"/>
      <c r="R90" s="159"/>
      <c r="S90" s="11" t="s">
        <v>5</v>
      </c>
      <c r="T90" s="45" t="s">
        <v>20</v>
      </c>
    </row>
    <row r="91" spans="15:20" ht="9.75" customHeight="1">
      <c r="O91" s="164" t="s">
        <v>21</v>
      </c>
      <c r="P91" s="164"/>
      <c r="Q91" s="164"/>
      <c r="R91" s="169"/>
      <c r="S91" s="45"/>
      <c r="T91" s="45"/>
    </row>
    <row r="92" spans="9:11" ht="9.75" customHeight="1">
      <c r="I92" s="45"/>
      <c r="J92" s="44"/>
      <c r="K92" s="44"/>
    </row>
    <row r="93" ht="9.75" customHeight="1"/>
    <row r="94" spans="14:20" ht="9.75" customHeight="1">
      <c r="N94" s="8" t="str">
        <f>I96</f>
        <v>YAĞMUR AĞAOĞLU</v>
      </c>
      <c r="O94" s="164" t="s">
        <v>22</v>
      </c>
      <c r="P94" s="164"/>
      <c r="Q94" s="164"/>
      <c r="R94" s="164"/>
      <c r="S94" s="45"/>
      <c r="T94" s="45"/>
    </row>
    <row r="95" spans="14:20" ht="9.75" customHeight="1">
      <c r="N95" s="8" t="str">
        <f>I98</f>
        <v>ŞÜKRİYE EZGİ AKYOL </v>
      </c>
      <c r="O95" s="48"/>
      <c r="P95" s="59"/>
      <c r="Q95" s="59"/>
      <c r="R95" s="61"/>
      <c r="S95" s="11" t="s">
        <v>2</v>
      </c>
      <c r="T95" s="45" t="s">
        <v>23</v>
      </c>
    </row>
    <row r="96" spans="9:20" ht="9.75" customHeight="1">
      <c r="I96" s="12" t="str">
        <f>IF(F43=C42,C44,IF(F43=C44,C42,"M16 Kaybeden"))</f>
        <v>YAĞMUR AĞAOĞLU</v>
      </c>
      <c r="J96" s="46"/>
      <c r="K96" s="46"/>
      <c r="O96" s="39"/>
      <c r="P96" s="49"/>
      <c r="Q96" s="49"/>
      <c r="R96" s="167" t="s">
        <v>24</v>
      </c>
      <c r="S96" s="45"/>
      <c r="T96" s="45"/>
    </row>
    <row r="97" spans="9:20" ht="9.75" customHeight="1">
      <c r="I97" s="48"/>
      <c r="J97" s="165" t="s">
        <v>25</v>
      </c>
      <c r="K97" s="1"/>
      <c r="O97" s="39"/>
      <c r="P97" s="49"/>
      <c r="Q97" s="49"/>
      <c r="R97" s="168"/>
      <c r="S97" s="11" t="s">
        <v>5</v>
      </c>
      <c r="T97" s="45" t="s">
        <v>26</v>
      </c>
    </row>
    <row r="98" spans="9:20" ht="9.75" customHeight="1">
      <c r="I98" s="12" t="str">
        <f>IF(F49=C48,C50,IF(F49=C50,C48,"M17 Kaybeden"))</f>
        <v>ŞÜKRİYE EZGİ AKYOL </v>
      </c>
      <c r="J98" s="166"/>
      <c r="K98" s="1"/>
      <c r="N98" s="8" t="str">
        <f>I101</f>
        <v>DURU YAĞIZEFE</v>
      </c>
      <c r="O98" s="164" t="s">
        <v>27</v>
      </c>
      <c r="P98" s="164"/>
      <c r="Q98" s="164"/>
      <c r="R98" s="169"/>
      <c r="S98" s="45"/>
      <c r="T98" s="45"/>
    </row>
    <row r="99" spans="9:14" ht="9.75" customHeight="1">
      <c r="I99" s="39"/>
      <c r="J99" s="44"/>
      <c r="K99" s="44"/>
      <c r="N99" s="8" t="str">
        <f>I103</f>
        <v>ŞULE CEYLİN KONURALP </v>
      </c>
    </row>
    <row r="100" spans="9:20" ht="9.75" customHeight="1">
      <c r="I100" s="39"/>
      <c r="J100" s="44"/>
      <c r="K100" s="44"/>
      <c r="O100" s="164" t="s">
        <v>28</v>
      </c>
      <c r="P100" s="164"/>
      <c r="Q100" s="164"/>
      <c r="R100" s="164"/>
      <c r="S100" s="45"/>
      <c r="T100" s="45"/>
    </row>
    <row r="101" spans="9:20" ht="9.75" customHeight="1">
      <c r="I101" s="12" t="str">
        <f>IF(F55=C54,C56,IF(F55=C56,C54,"M18 Kaybeden"))</f>
        <v>DURU YAĞIZEFE</v>
      </c>
      <c r="J101" s="46"/>
      <c r="K101" s="46"/>
      <c r="O101" s="48"/>
      <c r="P101" s="59"/>
      <c r="Q101" s="59"/>
      <c r="R101" s="61"/>
      <c r="S101" s="11" t="s">
        <v>2</v>
      </c>
      <c r="T101" s="45" t="s">
        <v>29</v>
      </c>
    </row>
    <row r="102" spans="9:20" ht="9.75" customHeight="1">
      <c r="I102" s="48"/>
      <c r="J102" s="165" t="s">
        <v>30</v>
      </c>
      <c r="K102" s="1"/>
      <c r="O102" s="39"/>
      <c r="P102" s="49"/>
      <c r="Q102" s="49"/>
      <c r="R102" s="167" t="s">
        <v>31</v>
      </c>
      <c r="S102" s="45"/>
      <c r="T102" s="45"/>
    </row>
    <row r="103" spans="9:20" ht="9.75" customHeight="1">
      <c r="I103" s="12" t="str">
        <f>IF(F61=C60,C62,IF(F61=C62,C60,"M19 Kaybeden"))</f>
        <v>ŞULE CEYLİN KONURALP </v>
      </c>
      <c r="J103" s="166"/>
      <c r="K103" s="1"/>
      <c r="O103" s="39"/>
      <c r="P103" s="49"/>
      <c r="Q103" s="49"/>
      <c r="R103" s="168"/>
      <c r="S103" s="11" t="s">
        <v>5</v>
      </c>
      <c r="T103" s="45" t="s">
        <v>32</v>
      </c>
    </row>
    <row r="104" spans="15:20" ht="9.75" customHeight="1">
      <c r="O104" s="164" t="s">
        <v>33</v>
      </c>
      <c r="P104" s="164"/>
      <c r="Q104" s="164"/>
      <c r="R104" s="169"/>
      <c r="S104" s="45"/>
      <c r="T104" s="45"/>
    </row>
    <row r="107" spans="15:19" ht="12.75">
      <c r="O107" s="162" t="s">
        <v>88</v>
      </c>
      <c r="P107" s="163"/>
      <c r="Q107" s="163"/>
      <c r="R107" s="163"/>
      <c r="S107" s="163"/>
    </row>
    <row r="108" spans="15:19" ht="12.75">
      <c r="O108" s="163" t="s">
        <v>34</v>
      </c>
      <c r="P108" s="163"/>
      <c r="Q108" s="163"/>
      <c r="R108" s="163"/>
      <c r="S108" s="163"/>
    </row>
  </sheetData>
  <sheetProtection/>
  <mergeCells count="199">
    <mergeCell ref="D61:D62"/>
    <mergeCell ref="G62:G63"/>
    <mergeCell ref="F61:G61"/>
    <mergeCell ref="O75:R75"/>
    <mergeCell ref="D55:D56"/>
    <mergeCell ref="I56:J56"/>
    <mergeCell ref="L59:M59"/>
    <mergeCell ref="I62:J62"/>
    <mergeCell ref="O62:P62"/>
    <mergeCell ref="L65:M65"/>
    <mergeCell ref="R96:R97"/>
    <mergeCell ref="J97:J98"/>
    <mergeCell ref="O98:R98"/>
    <mergeCell ref="A67:R67"/>
    <mergeCell ref="R77:R78"/>
    <mergeCell ref="O69:R69"/>
    <mergeCell ref="O91:R91"/>
    <mergeCell ref="O85:R85"/>
    <mergeCell ref="L47:M47"/>
    <mergeCell ref="G56:G57"/>
    <mergeCell ref="I50:J50"/>
    <mergeCell ref="J59:J60"/>
    <mergeCell ref="F55:G55"/>
    <mergeCell ref="F57:F58"/>
    <mergeCell ref="C38:R39"/>
    <mergeCell ref="M50:M51"/>
    <mergeCell ref="D43:D44"/>
    <mergeCell ref="G44:G45"/>
    <mergeCell ref="J47:J48"/>
    <mergeCell ref="D49:D50"/>
    <mergeCell ref="G50:G51"/>
    <mergeCell ref="F43:G43"/>
    <mergeCell ref="F49:G49"/>
    <mergeCell ref="I44:J44"/>
    <mergeCell ref="C33:C34"/>
    <mergeCell ref="D33:D34"/>
    <mergeCell ref="F33:G33"/>
    <mergeCell ref="P34:P35"/>
    <mergeCell ref="R34:R35"/>
    <mergeCell ref="S34:S35"/>
    <mergeCell ref="C27:C28"/>
    <mergeCell ref="C29:C30"/>
    <mergeCell ref="D29:D30"/>
    <mergeCell ref="F29:G29"/>
    <mergeCell ref="C31:C32"/>
    <mergeCell ref="G31:G32"/>
    <mergeCell ref="C21:C22"/>
    <mergeCell ref="D21:D22"/>
    <mergeCell ref="F21:G21"/>
    <mergeCell ref="F17:G17"/>
    <mergeCell ref="G23:G24"/>
    <mergeCell ref="C25:C26"/>
    <mergeCell ref="D25:D26"/>
    <mergeCell ref="F25:G25"/>
    <mergeCell ref="G15:G16"/>
    <mergeCell ref="F13:G13"/>
    <mergeCell ref="A14:A15"/>
    <mergeCell ref="C15:C16"/>
    <mergeCell ref="B15:B16"/>
    <mergeCell ref="O16:O17"/>
    <mergeCell ref="C17:C18"/>
    <mergeCell ref="D17:D18"/>
    <mergeCell ref="M18:M21"/>
    <mergeCell ref="C19:C20"/>
    <mergeCell ref="D9:D10"/>
    <mergeCell ref="C11:C12"/>
    <mergeCell ref="A4:A5"/>
    <mergeCell ref="J11:J12"/>
    <mergeCell ref="F9:G9"/>
    <mergeCell ref="D13:D14"/>
    <mergeCell ref="C9:C10"/>
    <mergeCell ref="A6:A7"/>
    <mergeCell ref="A8:A9"/>
    <mergeCell ref="C1:R1"/>
    <mergeCell ref="C5:C6"/>
    <mergeCell ref="D5:D6"/>
    <mergeCell ref="C7:C8"/>
    <mergeCell ref="G7:G8"/>
    <mergeCell ref="F5:G5"/>
    <mergeCell ref="B25:B26"/>
    <mergeCell ref="B23:B24"/>
    <mergeCell ref="C3:C4"/>
    <mergeCell ref="B3:B4"/>
    <mergeCell ref="B5:B6"/>
    <mergeCell ref="B7:B8"/>
    <mergeCell ref="C13:C14"/>
    <mergeCell ref="C23:C24"/>
    <mergeCell ref="B17:B18"/>
    <mergeCell ref="B19:B20"/>
    <mergeCell ref="A18:A19"/>
    <mergeCell ref="B21:B22"/>
    <mergeCell ref="B9:B10"/>
    <mergeCell ref="B11:B12"/>
    <mergeCell ref="B13:B14"/>
    <mergeCell ref="A32:A33"/>
    <mergeCell ref="B31:B32"/>
    <mergeCell ref="B33:B34"/>
    <mergeCell ref="B27:B28"/>
    <mergeCell ref="B29:B30"/>
    <mergeCell ref="AE9:AE10"/>
    <mergeCell ref="A10:A11"/>
    <mergeCell ref="A12:A13"/>
    <mergeCell ref="A34:A35"/>
    <mergeCell ref="A22:A23"/>
    <mergeCell ref="A24:A25"/>
    <mergeCell ref="A26:A27"/>
    <mergeCell ref="A28:A29"/>
    <mergeCell ref="A30:A31"/>
    <mergeCell ref="A16:A17"/>
    <mergeCell ref="AF5:AF6"/>
    <mergeCell ref="A20:A21"/>
    <mergeCell ref="AA3:AF3"/>
    <mergeCell ref="AA4:AB4"/>
    <mergeCell ref="AC4:AD4"/>
    <mergeCell ref="AE4:AF4"/>
    <mergeCell ref="AF9:AF10"/>
    <mergeCell ref="L11:M11"/>
    <mergeCell ref="X11:Y12"/>
    <mergeCell ref="AD9:AD10"/>
    <mergeCell ref="AI5:AI6"/>
    <mergeCell ref="AH4:AI4"/>
    <mergeCell ref="X5:X6"/>
    <mergeCell ref="Y5:Y6"/>
    <mergeCell ref="Z5:Z6"/>
    <mergeCell ref="AA5:AA6"/>
    <mergeCell ref="AB5:AB6"/>
    <mergeCell ref="AC5:AC6"/>
    <mergeCell ref="AD5:AD6"/>
    <mergeCell ref="AE5:AE6"/>
    <mergeCell ref="AC9:AC10"/>
    <mergeCell ref="AJ5:AJ6"/>
    <mergeCell ref="I7:J7"/>
    <mergeCell ref="X7:X8"/>
    <mergeCell ref="Y7:Y8"/>
    <mergeCell ref="Z7:Z8"/>
    <mergeCell ref="AA7:AA8"/>
    <mergeCell ref="AB7:AB8"/>
    <mergeCell ref="AC7:AC8"/>
    <mergeCell ref="AH5:AH6"/>
    <mergeCell ref="AI13:AI14"/>
    <mergeCell ref="AD7:AD8"/>
    <mergeCell ref="AE7:AE8"/>
    <mergeCell ref="AF7:AF8"/>
    <mergeCell ref="AH7:AH8"/>
    <mergeCell ref="X9:X10"/>
    <mergeCell ref="Y9:Y10"/>
    <mergeCell ref="Z9:Z10"/>
    <mergeCell ref="AA9:AA10"/>
    <mergeCell ref="AB9:AB10"/>
    <mergeCell ref="AB15:AB16"/>
    <mergeCell ref="AA13:AA14"/>
    <mergeCell ref="AJ9:AJ10"/>
    <mergeCell ref="AI7:AI8"/>
    <mergeCell ref="AJ7:AJ8"/>
    <mergeCell ref="AI15:AI16"/>
    <mergeCell ref="AH11:AI12"/>
    <mergeCell ref="AJ11:AJ12"/>
    <mergeCell ref="AH9:AH10"/>
    <mergeCell ref="AI9:AI10"/>
    <mergeCell ref="X15:X16"/>
    <mergeCell ref="Y15:Y16"/>
    <mergeCell ref="AH15:AH16"/>
    <mergeCell ref="AC11:AD12"/>
    <mergeCell ref="AE11:AF12"/>
    <mergeCell ref="AH13:AH14"/>
    <mergeCell ref="Z11:Z12"/>
    <mergeCell ref="AA11:AB12"/>
    <mergeCell ref="Z15:Z16"/>
    <mergeCell ref="AA15:AA16"/>
    <mergeCell ref="I23:J23"/>
    <mergeCell ref="L27:M27"/>
    <mergeCell ref="I31:J31"/>
    <mergeCell ref="AB13:AB14"/>
    <mergeCell ref="R16:R17"/>
    <mergeCell ref="J27:J28"/>
    <mergeCell ref="X13:X14"/>
    <mergeCell ref="Y13:Y14"/>
    <mergeCell ref="Z13:Z14"/>
    <mergeCell ref="I15:J15"/>
    <mergeCell ref="O50:P50"/>
    <mergeCell ref="L53:M53"/>
    <mergeCell ref="P55:P56"/>
    <mergeCell ref="O87:R87"/>
    <mergeCell ref="J88:J89"/>
    <mergeCell ref="R89:R90"/>
    <mergeCell ref="R71:R72"/>
    <mergeCell ref="O73:R73"/>
    <mergeCell ref="O79:R79"/>
    <mergeCell ref="O81:R81"/>
    <mergeCell ref="M62:M63"/>
    <mergeCell ref="R83:R84"/>
    <mergeCell ref="J83:J84"/>
    <mergeCell ref="O107:S107"/>
    <mergeCell ref="O108:S108"/>
    <mergeCell ref="O100:R100"/>
    <mergeCell ref="J102:J103"/>
    <mergeCell ref="R102:R103"/>
    <mergeCell ref="O104:R104"/>
    <mergeCell ref="O94:R94"/>
  </mergeCells>
  <dataValidations count="13">
    <dataValidation type="list" allowBlank="1" showInputMessage="1" showErrorMessage="1" sqref="F49:G49 I23 I44 I56 I50 F55:G55 F61:G61 I62 I15 F17:G17 I31 I7 F21:G21 F5:G5 F25:G25 F29:G29 F13:G13 F9:G9 F33:G33 F43:G43">
      <formula1>E49:E50</formula1>
    </dataValidation>
    <dataValidation type="list" allowBlank="1" showInputMessage="1" showErrorMessage="1" sqref="L11">
      <formula1>$K$11:$K$12</formula1>
    </dataValidation>
    <dataValidation type="list" allowBlank="1" showInputMessage="1" showErrorMessage="1" sqref="L27">
      <formula1>$K$27:$K$28</formula1>
    </dataValidation>
    <dataValidation type="list" allowBlank="1" showInputMessage="1" showErrorMessage="1" sqref="L59">
      <formula1>$K$59:$K$60</formula1>
    </dataValidation>
    <dataValidation type="list" allowBlank="1" showInputMessage="1" showErrorMessage="1" sqref="O19">
      <formula1>$N$19:$N$20</formula1>
    </dataValidation>
    <dataValidation type="list" allowBlank="1" showInputMessage="1" showErrorMessage="1" sqref="O50">
      <formula1>$N$50:$N$51</formula1>
    </dataValidation>
    <dataValidation type="list" allowBlank="1" showInputMessage="1" showErrorMessage="1" sqref="O62">
      <formula1>$N$62:$N$63</formula1>
    </dataValidation>
    <dataValidation type="list" allowBlank="1" showInputMessage="1" showErrorMessage="1" sqref="R55:S55">
      <formula1>$Q$55:$Q$56</formula1>
    </dataValidation>
    <dataValidation type="list" allowBlank="1" showInputMessage="1" showErrorMessage="1" sqref="L46:L47">
      <formula1>$K$47:$K$48</formula1>
    </dataValidation>
    <dataValidation type="list" allowBlank="1" showInputMessage="1" showErrorMessage="1" sqref="O98:R98 O104:R104">
      <formula1>$N$98:$N$99</formula1>
    </dataValidation>
    <dataValidation type="list" allowBlank="1" showInputMessage="1" showErrorMessage="1" sqref="O94:R94 O100:R100">
      <formula1>$N$94:$N$95</formula1>
    </dataValidation>
    <dataValidation type="list" allowBlank="1" showInputMessage="1" showErrorMessage="1" sqref="O85:R85 O91:R91">
      <formula1>$N$87:$N$88</formula1>
    </dataValidation>
    <dataValidation type="list" allowBlank="1" showInputMessage="1" showErrorMessage="1" sqref="O81:R81 O87:R87">
      <formula1>$N$81:$N$82</formula1>
    </dataValidation>
  </dataValidations>
  <printOptions/>
  <pageMargins left="0.7480314960629921" right="0.7480314960629921" top="0.984251968503937" bottom="0.984251968503937" header="0.5118110236220472" footer="0.5118110236220472"/>
  <pageSetup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zoomScalePageLayoutView="0" workbookViewId="0" topLeftCell="A22">
      <selection activeCell="R56" sqref="R56"/>
    </sheetView>
  </sheetViews>
  <sheetFormatPr defaultColWidth="9.140625" defaultRowHeight="12.75"/>
  <cols>
    <col min="1" max="1" width="2.421875" style="4" customWidth="1"/>
    <col min="2" max="2" width="4.421875" style="4" customWidth="1"/>
    <col min="3" max="3" width="21.140625" style="75" bestFit="1" customWidth="1"/>
    <col min="4" max="4" width="4.00390625" style="7" customWidth="1"/>
    <col min="5" max="5" width="4.00390625" style="7" hidden="1" customWidth="1"/>
    <col min="6" max="6" width="14.7109375" style="75" customWidth="1"/>
    <col min="7" max="7" width="3.7109375" style="7" customWidth="1"/>
    <col min="8" max="8" width="3.7109375" style="7" hidden="1" customWidth="1"/>
    <col min="9" max="9" width="14.7109375" style="75" customWidth="1"/>
    <col min="10" max="10" width="3.7109375" style="7" customWidth="1"/>
    <col min="11" max="11" width="3.7109375" style="7" hidden="1" customWidth="1"/>
    <col min="12" max="12" width="11.7109375" style="75" customWidth="1"/>
    <col min="13" max="13" width="4.140625" style="8" customWidth="1"/>
    <col min="14" max="14" width="4.421875" style="8" hidden="1" customWidth="1"/>
    <col min="15" max="15" width="9.7109375" style="75" customWidth="1"/>
    <col min="16" max="16" width="4.7109375" style="8" customWidth="1"/>
    <col min="17" max="17" width="4.7109375" style="8" hidden="1" customWidth="1"/>
    <col min="18" max="19" width="9.8515625" style="75" customWidth="1"/>
    <col min="20" max="20" width="2.28125" style="75" customWidth="1"/>
    <col min="21" max="21" width="3.8515625" style="4" customWidth="1"/>
    <col min="22" max="22" width="9.421875" style="4" customWidth="1"/>
    <col min="23" max="23" width="3.7109375" style="56" customWidth="1"/>
    <col min="24" max="24" width="2.00390625" style="56" bestFit="1" customWidth="1"/>
    <col min="25" max="26" width="25.57421875" style="56" customWidth="1"/>
    <col min="27" max="32" width="5.140625" style="56" customWidth="1"/>
    <col min="33" max="33" width="9.140625" style="56" customWidth="1"/>
    <col min="34" max="35" width="5.140625" style="56" customWidth="1"/>
    <col min="36" max="36" width="16.421875" style="56" customWidth="1"/>
    <col min="37" max="40" width="9.140625" style="56" customWidth="1"/>
    <col min="41" max="16384" width="9.140625" style="4" customWidth="1"/>
  </cols>
  <sheetData>
    <row r="1" spans="1:20" ht="21.75" customHeight="1">
      <c r="A1" s="2"/>
      <c r="B1" s="2"/>
      <c r="C1" s="189" t="s">
        <v>89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74"/>
      <c r="T1" s="74"/>
    </row>
    <row r="2" spans="2:18" ht="18">
      <c r="B2" s="71" t="s">
        <v>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36" ht="9.75" customHeight="1">
      <c r="B3" s="230"/>
      <c r="C3" s="187" t="s">
        <v>90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X3" s="62"/>
      <c r="Y3" s="62"/>
      <c r="Z3" s="62"/>
      <c r="AA3" s="184"/>
      <c r="AB3" s="184"/>
      <c r="AC3" s="184"/>
      <c r="AD3" s="184"/>
      <c r="AE3" s="184"/>
      <c r="AF3" s="184"/>
      <c r="AG3" s="63"/>
      <c r="AH3" s="63"/>
      <c r="AI3" s="63"/>
      <c r="AJ3" s="62"/>
    </row>
    <row r="4" spans="1:35" ht="12.75">
      <c r="A4" s="183">
        <v>1</v>
      </c>
      <c r="B4" s="185"/>
      <c r="C4" s="188"/>
      <c r="F4" s="93"/>
      <c r="G4" s="93"/>
      <c r="I4" s="72"/>
      <c r="L4" s="72"/>
      <c r="S4" s="76"/>
      <c r="T4" s="76"/>
      <c r="U4" s="10"/>
      <c r="V4" s="10"/>
      <c r="W4" s="64"/>
      <c r="AA4" s="182"/>
      <c r="AB4" s="182"/>
      <c r="AC4" s="182"/>
      <c r="AD4" s="182"/>
      <c r="AE4" s="182"/>
      <c r="AF4" s="182"/>
      <c r="AG4" s="13"/>
      <c r="AH4" s="182"/>
      <c r="AI4" s="182"/>
    </row>
    <row r="5" spans="1:36" ht="9" customHeight="1">
      <c r="A5" s="183"/>
      <c r="B5" s="185"/>
      <c r="C5" s="187" t="s">
        <v>91</v>
      </c>
      <c r="D5" s="190" t="s">
        <v>0</v>
      </c>
      <c r="E5" s="1" t="str">
        <f>C3</f>
        <v>YİĞİT ÜNAL </v>
      </c>
      <c r="F5" s="194" t="s">
        <v>91</v>
      </c>
      <c r="G5" s="176"/>
      <c r="S5" s="76"/>
      <c r="T5" s="76"/>
      <c r="U5" s="10"/>
      <c r="V5" s="10"/>
      <c r="W5" s="64"/>
      <c r="X5" s="178"/>
      <c r="Y5" s="178"/>
      <c r="Z5" s="178"/>
      <c r="AA5" s="182"/>
      <c r="AB5" s="182"/>
      <c r="AC5" s="182"/>
      <c r="AD5" s="182"/>
      <c r="AE5" s="182"/>
      <c r="AF5" s="182"/>
      <c r="AG5" s="13"/>
      <c r="AH5" s="182"/>
      <c r="AI5" s="182"/>
      <c r="AJ5" s="178"/>
    </row>
    <row r="6" spans="1:36" ht="9" customHeight="1">
      <c r="A6" s="183">
        <v>2</v>
      </c>
      <c r="B6" s="185"/>
      <c r="C6" s="188"/>
      <c r="D6" s="191"/>
      <c r="E6" s="1" t="str">
        <f>C5</f>
        <v>ZİYA AYBERK AYDIN </v>
      </c>
      <c r="F6" s="128" t="s">
        <v>106</v>
      </c>
      <c r="G6" s="100"/>
      <c r="H6" s="14"/>
      <c r="I6" s="93"/>
      <c r="J6" s="93"/>
      <c r="S6" s="76"/>
      <c r="T6" s="76"/>
      <c r="U6" s="10"/>
      <c r="V6" s="10"/>
      <c r="W6" s="64"/>
      <c r="X6" s="178"/>
      <c r="Y6" s="178"/>
      <c r="Z6" s="178"/>
      <c r="AA6" s="182"/>
      <c r="AB6" s="182"/>
      <c r="AC6" s="182"/>
      <c r="AD6" s="182"/>
      <c r="AE6" s="182"/>
      <c r="AF6" s="182"/>
      <c r="AG6" s="13"/>
      <c r="AH6" s="182"/>
      <c r="AI6" s="182"/>
      <c r="AJ6" s="178"/>
    </row>
    <row r="7" spans="1:36" ht="9" customHeight="1">
      <c r="A7" s="183"/>
      <c r="B7" s="186"/>
      <c r="C7" s="187" t="s">
        <v>92</v>
      </c>
      <c r="D7" s="1"/>
      <c r="E7" s="1"/>
      <c r="F7" s="101"/>
      <c r="G7" s="192" t="str">
        <f>LEFT(D33,1)&amp;TEXT(VALUE(MID(D33,2,2))+1,"00")</f>
        <v>M09</v>
      </c>
      <c r="H7" s="1" t="str">
        <f>F5</f>
        <v>ZİYA AYBERK AYDIN </v>
      </c>
      <c r="I7" s="176" t="s">
        <v>92</v>
      </c>
      <c r="J7" s="176"/>
      <c r="S7" s="80"/>
      <c r="T7" s="80"/>
      <c r="U7" s="17"/>
      <c r="V7" s="17"/>
      <c r="W7" s="65"/>
      <c r="X7" s="178"/>
      <c r="Y7" s="178"/>
      <c r="Z7" s="178"/>
      <c r="AA7" s="182"/>
      <c r="AB7" s="182"/>
      <c r="AC7" s="182"/>
      <c r="AD7" s="182"/>
      <c r="AE7" s="182"/>
      <c r="AF7" s="182"/>
      <c r="AG7" s="13"/>
      <c r="AH7" s="182"/>
      <c r="AI7" s="182"/>
      <c r="AJ7" s="178"/>
    </row>
    <row r="8" spans="1:36" ht="9" customHeight="1">
      <c r="A8" s="183">
        <v>3</v>
      </c>
      <c r="B8" s="185"/>
      <c r="C8" s="188"/>
      <c r="D8" s="18"/>
      <c r="E8" s="18"/>
      <c r="F8" s="101"/>
      <c r="G8" s="193"/>
      <c r="H8" s="1" t="str">
        <f>F9</f>
        <v>RAMAZAN KAAN OKTAY</v>
      </c>
      <c r="I8" s="128" t="s">
        <v>149</v>
      </c>
      <c r="J8" s="113"/>
      <c r="K8" s="19"/>
      <c r="S8" s="20"/>
      <c r="T8" s="76"/>
      <c r="U8" s="10"/>
      <c r="V8" s="10"/>
      <c r="W8" s="64"/>
      <c r="X8" s="178"/>
      <c r="Y8" s="178"/>
      <c r="Z8" s="178"/>
      <c r="AA8" s="182"/>
      <c r="AB8" s="182"/>
      <c r="AC8" s="182"/>
      <c r="AD8" s="182"/>
      <c r="AE8" s="182"/>
      <c r="AF8" s="182"/>
      <c r="AG8" s="13"/>
      <c r="AH8" s="182"/>
      <c r="AI8" s="182"/>
      <c r="AJ8" s="178"/>
    </row>
    <row r="9" spans="1:36" ht="9" customHeight="1">
      <c r="A9" s="183"/>
      <c r="B9" s="185"/>
      <c r="C9" s="187" t="s">
        <v>93</v>
      </c>
      <c r="D9" s="190" t="str">
        <f>LEFT(D5,1)&amp;TEXT(VALUE(MID(D5,2,2))+1,"00")</f>
        <v>M02</v>
      </c>
      <c r="E9" s="1" t="str">
        <f>C7</f>
        <v>RAMAZAN KAAN OKTAY</v>
      </c>
      <c r="F9" s="194" t="s">
        <v>92</v>
      </c>
      <c r="G9" s="177"/>
      <c r="H9" s="1"/>
      <c r="I9" s="101"/>
      <c r="J9" s="114"/>
      <c r="K9" s="19"/>
      <c r="S9" s="76"/>
      <c r="T9" s="76"/>
      <c r="U9" s="10"/>
      <c r="V9" s="10"/>
      <c r="W9" s="64"/>
      <c r="X9" s="178"/>
      <c r="Y9" s="178"/>
      <c r="Z9" s="178"/>
      <c r="AA9" s="182"/>
      <c r="AB9" s="182"/>
      <c r="AC9" s="182"/>
      <c r="AD9" s="182"/>
      <c r="AE9" s="182"/>
      <c r="AF9" s="182"/>
      <c r="AG9" s="13"/>
      <c r="AH9" s="182"/>
      <c r="AI9" s="182"/>
      <c r="AJ9" s="178"/>
    </row>
    <row r="10" spans="1:36" ht="9" customHeight="1">
      <c r="A10" s="183">
        <v>4</v>
      </c>
      <c r="B10" s="185"/>
      <c r="C10" s="188"/>
      <c r="D10" s="191"/>
      <c r="E10" s="1" t="str">
        <f>C9</f>
        <v>KUZEY UĞURCAN </v>
      </c>
      <c r="F10" s="8" t="s">
        <v>107</v>
      </c>
      <c r="G10" s="99"/>
      <c r="H10" s="18"/>
      <c r="I10" s="101"/>
      <c r="J10" s="114"/>
      <c r="K10" s="19"/>
      <c r="S10" s="76"/>
      <c r="T10" s="76"/>
      <c r="U10" s="10"/>
      <c r="V10" s="10"/>
      <c r="W10" s="64"/>
      <c r="X10" s="178"/>
      <c r="Y10" s="178"/>
      <c r="Z10" s="178"/>
      <c r="AA10" s="182"/>
      <c r="AB10" s="182"/>
      <c r="AC10" s="182"/>
      <c r="AD10" s="182"/>
      <c r="AE10" s="182"/>
      <c r="AF10" s="182"/>
      <c r="AG10" s="13"/>
      <c r="AH10" s="182"/>
      <c r="AI10" s="182"/>
      <c r="AJ10" s="178"/>
    </row>
    <row r="11" spans="1:36" ht="9" customHeight="1">
      <c r="A11" s="183"/>
      <c r="B11" s="186"/>
      <c r="C11" s="187" t="s">
        <v>94</v>
      </c>
      <c r="D11" s="1"/>
      <c r="E11" s="1"/>
      <c r="F11" s="93"/>
      <c r="G11" s="99"/>
      <c r="H11" s="18"/>
      <c r="I11" s="101"/>
      <c r="J11" s="180" t="str">
        <f>LEFT(G31,1)&amp;TEXT(VALUE(MID(G31,2,2))+1,"00")</f>
        <v>M13</v>
      </c>
      <c r="K11" s="1" t="str">
        <f>I7</f>
        <v>RAMAZAN KAAN OKTAY</v>
      </c>
      <c r="L11" s="170" t="s">
        <v>92</v>
      </c>
      <c r="M11" s="170"/>
      <c r="S11" s="76"/>
      <c r="T11" s="76"/>
      <c r="U11" s="10"/>
      <c r="V11" s="10"/>
      <c r="W11" s="64"/>
      <c r="X11" s="178"/>
      <c r="Y11" s="178"/>
      <c r="Z11" s="178"/>
      <c r="AA11" s="182"/>
      <c r="AB11" s="182"/>
      <c r="AC11" s="182"/>
      <c r="AD11" s="182"/>
      <c r="AE11" s="182"/>
      <c r="AF11" s="182"/>
      <c r="AG11" s="13"/>
      <c r="AH11" s="182"/>
      <c r="AI11" s="182"/>
      <c r="AJ11" s="178"/>
    </row>
    <row r="12" spans="1:36" ht="9" customHeight="1">
      <c r="A12" s="183">
        <v>5</v>
      </c>
      <c r="B12" s="185"/>
      <c r="C12" s="188"/>
      <c r="D12" s="18"/>
      <c r="E12" s="18"/>
      <c r="F12" s="93"/>
      <c r="G12" s="99"/>
      <c r="H12" s="18"/>
      <c r="I12" s="101"/>
      <c r="J12" s="181"/>
      <c r="K12" s="1" t="str">
        <f>I15</f>
        <v>MUSTAFA EGE ŞIK</v>
      </c>
      <c r="L12" s="128" t="s">
        <v>174</v>
      </c>
      <c r="M12" s="21"/>
      <c r="N12" s="22"/>
      <c r="S12" s="80"/>
      <c r="T12" s="80"/>
      <c r="U12" s="17"/>
      <c r="V12" s="17"/>
      <c r="W12" s="65"/>
      <c r="X12" s="178"/>
      <c r="Y12" s="178"/>
      <c r="Z12" s="178"/>
      <c r="AA12" s="182"/>
      <c r="AB12" s="182"/>
      <c r="AC12" s="182"/>
      <c r="AD12" s="182"/>
      <c r="AE12" s="182"/>
      <c r="AF12" s="182"/>
      <c r="AG12" s="13"/>
      <c r="AH12" s="182"/>
      <c r="AI12" s="182"/>
      <c r="AJ12" s="178"/>
    </row>
    <row r="13" spans="1:35" ht="9" customHeight="1">
      <c r="A13" s="183"/>
      <c r="B13" s="185"/>
      <c r="C13" s="187" t="s">
        <v>95</v>
      </c>
      <c r="D13" s="190" t="str">
        <f>LEFT(D9,1)&amp;TEXT(VALUE(MID(D9,2,2))+1,"00")</f>
        <v>M03</v>
      </c>
      <c r="E13" s="1" t="str">
        <f>C11</f>
        <v>ENGİN KAYRA ŞİMŞEK</v>
      </c>
      <c r="F13" s="194" t="s">
        <v>94</v>
      </c>
      <c r="G13" s="176"/>
      <c r="H13" s="18"/>
      <c r="I13" s="101"/>
      <c r="J13" s="114"/>
      <c r="K13" s="19"/>
      <c r="L13" s="79"/>
      <c r="M13" s="23"/>
      <c r="N13" s="22"/>
      <c r="S13" s="80"/>
      <c r="T13" s="80"/>
      <c r="U13" s="17"/>
      <c r="V13" s="10"/>
      <c r="W13" s="65"/>
      <c r="X13" s="178"/>
      <c r="Y13" s="178"/>
      <c r="Z13" s="178"/>
      <c r="AA13" s="178"/>
      <c r="AB13" s="178"/>
      <c r="AH13" s="182"/>
      <c r="AI13" s="182"/>
    </row>
    <row r="14" spans="1:35" ht="9" customHeight="1">
      <c r="A14" s="183">
        <v>6</v>
      </c>
      <c r="B14" s="185"/>
      <c r="C14" s="188"/>
      <c r="D14" s="191"/>
      <c r="E14" s="1" t="str">
        <f>C13</f>
        <v>EREN KİP </v>
      </c>
      <c r="F14" s="128" t="s">
        <v>108</v>
      </c>
      <c r="G14" s="102"/>
      <c r="H14" s="1"/>
      <c r="I14" s="101"/>
      <c r="J14" s="114"/>
      <c r="K14" s="19"/>
      <c r="L14" s="79"/>
      <c r="M14" s="23"/>
      <c r="N14" s="22"/>
      <c r="S14" s="20"/>
      <c r="T14" s="20"/>
      <c r="U14" s="24"/>
      <c r="V14" s="24"/>
      <c r="W14" s="66"/>
      <c r="X14" s="178"/>
      <c r="Y14" s="178"/>
      <c r="Z14" s="178"/>
      <c r="AA14" s="178"/>
      <c r="AB14" s="178"/>
      <c r="AC14" s="13"/>
      <c r="AD14" s="13"/>
      <c r="AE14" s="13"/>
      <c r="AF14" s="13"/>
      <c r="AG14" s="13"/>
      <c r="AH14" s="182"/>
      <c r="AI14" s="182"/>
    </row>
    <row r="15" spans="1:35" ht="9" customHeight="1">
      <c r="A15" s="183"/>
      <c r="B15" s="186"/>
      <c r="C15" s="187" t="s">
        <v>96</v>
      </c>
      <c r="D15" s="1"/>
      <c r="E15" s="1"/>
      <c r="F15" s="101"/>
      <c r="G15" s="192" t="str">
        <f>LEFT(G7,1)&amp;TEXT(VALUE(MID(G7,2,2))+1,"00")</f>
        <v>M10</v>
      </c>
      <c r="H15" s="1" t="str">
        <f>F13</f>
        <v>ENGİN KAYRA ŞİMŞEK</v>
      </c>
      <c r="I15" s="176" t="s">
        <v>96</v>
      </c>
      <c r="J15" s="177"/>
      <c r="K15" s="19"/>
      <c r="L15" s="79"/>
      <c r="M15" s="23"/>
      <c r="N15" s="22"/>
      <c r="S15" s="20"/>
      <c r="T15" s="20"/>
      <c r="U15" s="24"/>
      <c r="V15" s="24"/>
      <c r="W15" s="66"/>
      <c r="X15" s="178"/>
      <c r="Y15" s="178"/>
      <c r="Z15" s="178"/>
      <c r="AA15" s="178"/>
      <c r="AB15" s="178"/>
      <c r="AH15" s="182"/>
      <c r="AI15" s="182"/>
    </row>
    <row r="16" spans="1:35" ht="9" customHeight="1">
      <c r="A16" s="183">
        <v>7</v>
      </c>
      <c r="B16" s="185"/>
      <c r="C16" s="188"/>
      <c r="D16" s="18"/>
      <c r="E16" s="18"/>
      <c r="F16" s="101"/>
      <c r="G16" s="193"/>
      <c r="H16" s="1" t="str">
        <f>F17</f>
        <v>MUSTAFA EGE ŞIK</v>
      </c>
      <c r="I16" s="8" t="s">
        <v>150</v>
      </c>
      <c r="J16" s="93"/>
      <c r="K16" s="19"/>
      <c r="L16" s="79"/>
      <c r="M16" s="23"/>
      <c r="N16" s="22"/>
      <c r="O16" s="228"/>
      <c r="P16" s="25"/>
      <c r="Q16" s="25"/>
      <c r="R16" s="229"/>
      <c r="S16" s="20"/>
      <c r="T16" s="20"/>
      <c r="U16" s="24"/>
      <c r="V16" s="24"/>
      <c r="W16" s="66"/>
      <c r="X16" s="178"/>
      <c r="Y16" s="178"/>
      <c r="Z16" s="178"/>
      <c r="AA16" s="178"/>
      <c r="AB16" s="178"/>
      <c r="AC16" s="13"/>
      <c r="AD16" s="13"/>
      <c r="AE16" s="13"/>
      <c r="AF16" s="13"/>
      <c r="AG16" s="13"/>
      <c r="AH16" s="182"/>
      <c r="AI16" s="182"/>
    </row>
    <row r="17" spans="1:25" ht="9" customHeight="1">
      <c r="A17" s="183"/>
      <c r="B17" s="185"/>
      <c r="C17" s="187" t="s">
        <v>97</v>
      </c>
      <c r="D17" s="190" t="str">
        <f>LEFT(D13,1)&amp;TEXT(VALUE(MID(D13,2,2))+1,"00")</f>
        <v>M04</v>
      </c>
      <c r="E17" s="1" t="str">
        <f>C15</f>
        <v>MUSTAFA EGE ŞIK</v>
      </c>
      <c r="F17" s="194" t="s">
        <v>96</v>
      </c>
      <c r="G17" s="177"/>
      <c r="H17" s="1"/>
      <c r="I17" s="93"/>
      <c r="J17" s="93"/>
      <c r="L17" s="79"/>
      <c r="M17" s="26"/>
      <c r="N17" s="27"/>
      <c r="O17" s="228"/>
      <c r="P17" s="25"/>
      <c r="Q17" s="25"/>
      <c r="R17" s="229"/>
      <c r="S17" s="20"/>
      <c r="T17" s="20"/>
      <c r="U17" s="24"/>
      <c r="V17" s="24"/>
      <c r="W17" s="66"/>
      <c r="X17" s="66"/>
      <c r="Y17" s="66"/>
    </row>
    <row r="18" spans="1:25" ht="9" customHeight="1">
      <c r="A18" s="183">
        <v>8</v>
      </c>
      <c r="B18" s="185"/>
      <c r="C18" s="188"/>
      <c r="D18" s="191"/>
      <c r="E18" s="1" t="str">
        <f>C17</f>
        <v>UTKU KEREM BİBERLİ </v>
      </c>
      <c r="F18" s="8" t="s">
        <v>109</v>
      </c>
      <c r="G18" s="99"/>
      <c r="H18" s="18"/>
      <c r="I18" s="93"/>
      <c r="J18" s="93"/>
      <c r="L18" s="79"/>
      <c r="M18" s="196" t="str">
        <f>LEFT(J27,1)&amp;TEXT(VALUE(MID(J27,2,2))+1,"00")</f>
        <v>M15</v>
      </c>
      <c r="N18" s="28"/>
      <c r="O18" s="81"/>
      <c r="P18" s="22"/>
      <c r="Q18" s="22"/>
      <c r="R18" s="79"/>
      <c r="S18" s="80"/>
      <c r="T18" s="80"/>
      <c r="U18" s="17"/>
      <c r="V18" s="17"/>
      <c r="W18" s="65"/>
      <c r="X18" s="65"/>
      <c r="Y18" s="65"/>
    </row>
    <row r="19" spans="1:25" ht="9" customHeight="1">
      <c r="A19" s="183"/>
      <c r="B19" s="186"/>
      <c r="C19" s="187" t="s">
        <v>98</v>
      </c>
      <c r="D19" s="18"/>
      <c r="E19" s="18"/>
      <c r="F19" s="93"/>
      <c r="G19" s="99"/>
      <c r="H19" s="18"/>
      <c r="I19" s="93"/>
      <c r="J19" s="93"/>
      <c r="L19" s="79"/>
      <c r="M19" s="197"/>
      <c r="N19" s="28" t="str">
        <f>L11</f>
        <v>RAMAZAN KAAN OKTAY</v>
      </c>
      <c r="O19" s="130" t="s">
        <v>92</v>
      </c>
      <c r="P19" s="30"/>
      <c r="Q19" s="27"/>
      <c r="R19" s="82"/>
      <c r="S19" s="32"/>
      <c r="T19" s="32"/>
      <c r="U19" s="33"/>
      <c r="V19" s="33"/>
      <c r="W19" s="67"/>
      <c r="X19" s="67"/>
      <c r="Y19" s="67"/>
    </row>
    <row r="20" spans="1:25" ht="9" customHeight="1">
      <c r="A20" s="183">
        <v>9</v>
      </c>
      <c r="B20" s="185"/>
      <c r="C20" s="188"/>
      <c r="D20" s="18"/>
      <c r="E20" s="18"/>
      <c r="F20" s="93"/>
      <c r="G20" s="99"/>
      <c r="H20" s="18"/>
      <c r="I20" s="93"/>
      <c r="J20" s="93"/>
      <c r="L20" s="79"/>
      <c r="M20" s="197"/>
      <c r="N20" s="34" t="str">
        <f>L27</f>
        <v>SAMİM FİLİZ </v>
      </c>
      <c r="O20" s="8" t="s">
        <v>142</v>
      </c>
      <c r="P20" s="27"/>
      <c r="Q20" s="27"/>
      <c r="R20" s="82"/>
      <c r="S20" s="35"/>
      <c r="T20" s="32"/>
      <c r="U20" s="33"/>
      <c r="V20" s="33"/>
      <c r="W20" s="67"/>
      <c r="X20" s="67"/>
      <c r="Y20" s="67"/>
    </row>
    <row r="21" spans="1:25" ht="9" customHeight="1">
      <c r="A21" s="183"/>
      <c r="B21" s="185"/>
      <c r="C21" s="187" t="s">
        <v>99</v>
      </c>
      <c r="D21" s="190" t="str">
        <f>LEFT(D17,1)&amp;TEXT(VALUE(MID(D17,2,2))+1,"00")</f>
        <v>M05</v>
      </c>
      <c r="E21" s="1" t="str">
        <f>C19</f>
        <v>DORUK EGE ŞAHİN</v>
      </c>
      <c r="F21" s="194" t="s">
        <v>99</v>
      </c>
      <c r="G21" s="176"/>
      <c r="H21" s="18"/>
      <c r="I21" s="93"/>
      <c r="J21" s="93"/>
      <c r="L21" s="79"/>
      <c r="M21" s="198"/>
      <c r="N21" s="28"/>
      <c r="O21" s="131"/>
      <c r="P21" s="27"/>
      <c r="Q21" s="27"/>
      <c r="R21" s="82"/>
      <c r="S21" s="83"/>
      <c r="T21" s="80"/>
      <c r="U21" s="17"/>
      <c r="V21" s="17"/>
      <c r="W21" s="65"/>
      <c r="X21" s="65"/>
      <c r="Y21" s="65"/>
    </row>
    <row r="22" spans="1:25" ht="9" customHeight="1">
      <c r="A22" s="183">
        <v>10</v>
      </c>
      <c r="B22" s="185"/>
      <c r="C22" s="188"/>
      <c r="D22" s="191"/>
      <c r="E22" s="1" t="str">
        <f>C21</f>
        <v>SAMİM FİLİZ </v>
      </c>
      <c r="F22" s="128" t="s">
        <v>110</v>
      </c>
      <c r="G22" s="102"/>
      <c r="H22" s="1"/>
      <c r="I22" s="93"/>
      <c r="J22" s="93"/>
      <c r="L22" s="79"/>
      <c r="M22" s="26"/>
      <c r="N22" s="27"/>
      <c r="O22" s="132"/>
      <c r="P22" s="22"/>
      <c r="Q22" s="22"/>
      <c r="R22" s="79"/>
      <c r="S22" s="83"/>
      <c r="T22" s="80"/>
      <c r="U22" s="17"/>
      <c r="V22" s="17"/>
      <c r="W22" s="65"/>
      <c r="X22" s="65"/>
      <c r="Y22" s="65"/>
    </row>
    <row r="23" spans="1:25" ht="9" customHeight="1">
      <c r="A23" s="183"/>
      <c r="B23" s="186"/>
      <c r="C23" s="187" t="s">
        <v>100</v>
      </c>
      <c r="D23" s="1"/>
      <c r="E23" s="1"/>
      <c r="F23" s="101"/>
      <c r="G23" s="192" t="str">
        <f>LEFT(G15,1)&amp;TEXT(VALUE(MID(G15,2,2))+1,"00")</f>
        <v>M11</v>
      </c>
      <c r="H23" s="1" t="str">
        <f>F21</f>
        <v>SAMİM FİLİZ </v>
      </c>
      <c r="I23" s="176" t="s">
        <v>99</v>
      </c>
      <c r="J23" s="176"/>
      <c r="L23" s="79"/>
      <c r="M23" s="23"/>
      <c r="N23" s="22"/>
      <c r="O23" s="130" t="str">
        <f>IF(O19=L11,L27,IF(O19=L27,L11,"Kaybeden : 2"))</f>
        <v>SAMİM FİLİZ </v>
      </c>
      <c r="P23" s="37"/>
      <c r="Q23" s="22"/>
      <c r="R23" s="79"/>
      <c r="S23" s="83"/>
      <c r="T23" s="80"/>
      <c r="U23" s="17"/>
      <c r="V23" s="17"/>
      <c r="W23" s="65"/>
      <c r="X23" s="19"/>
      <c r="Y23" s="19"/>
    </row>
    <row r="24" spans="1:25" ht="9" customHeight="1">
      <c r="A24" s="183">
        <v>11</v>
      </c>
      <c r="B24" s="185"/>
      <c r="C24" s="188"/>
      <c r="D24" s="18"/>
      <c r="E24" s="18"/>
      <c r="F24" s="101"/>
      <c r="G24" s="193"/>
      <c r="H24" s="1" t="str">
        <f>F25</f>
        <v>DORUK ÇALIKOĞLU</v>
      </c>
      <c r="I24" s="128" t="s">
        <v>148</v>
      </c>
      <c r="J24" s="113"/>
      <c r="K24" s="19"/>
      <c r="L24" s="79"/>
      <c r="M24" s="23"/>
      <c r="N24" s="22"/>
      <c r="O24" s="79"/>
      <c r="P24" s="22"/>
      <c r="Q24" s="22"/>
      <c r="R24" s="79"/>
      <c r="S24" s="83"/>
      <c r="T24" s="80"/>
      <c r="U24" s="17"/>
      <c r="V24" s="17"/>
      <c r="W24" s="65"/>
      <c r="X24" s="19"/>
      <c r="Y24" s="19"/>
    </row>
    <row r="25" spans="1:25" ht="9" customHeight="1">
      <c r="A25" s="183"/>
      <c r="B25" s="185"/>
      <c r="C25" s="187" t="s">
        <v>101</v>
      </c>
      <c r="D25" s="190" t="str">
        <f>LEFT(D21,1)&amp;TEXT(VALUE(MID(D21,2,2))+1,"00")</f>
        <v>M06</v>
      </c>
      <c r="E25" s="1" t="str">
        <f>C23</f>
        <v>DORUK ÇALIKOĞLU</v>
      </c>
      <c r="F25" s="194" t="s">
        <v>100</v>
      </c>
      <c r="G25" s="177"/>
      <c r="H25" s="1"/>
      <c r="I25" s="101"/>
      <c r="J25" s="114"/>
      <c r="K25" s="19"/>
      <c r="L25" s="79"/>
      <c r="M25" s="23"/>
      <c r="N25" s="22"/>
      <c r="O25" s="79"/>
      <c r="P25" s="22"/>
      <c r="Q25" s="22"/>
      <c r="R25" s="79"/>
      <c r="S25" s="83"/>
      <c r="T25" s="80"/>
      <c r="U25" s="17"/>
      <c r="V25" s="17"/>
      <c r="W25" s="65"/>
      <c r="X25" s="19"/>
      <c r="Y25" s="19"/>
    </row>
    <row r="26" spans="1:25" ht="9" customHeight="1">
      <c r="A26" s="183">
        <v>12</v>
      </c>
      <c r="B26" s="185"/>
      <c r="C26" s="188"/>
      <c r="D26" s="191"/>
      <c r="E26" s="1" t="str">
        <f>C25</f>
        <v>AREN BAYBARS</v>
      </c>
      <c r="F26" s="8" t="s">
        <v>111</v>
      </c>
      <c r="G26" s="99"/>
      <c r="H26" s="18"/>
      <c r="I26" s="101"/>
      <c r="J26" s="114"/>
      <c r="K26" s="19"/>
      <c r="L26" s="79"/>
      <c r="M26" s="23"/>
      <c r="N26" s="22"/>
      <c r="O26" s="79"/>
      <c r="P26" s="22"/>
      <c r="Q26" s="22"/>
      <c r="R26" s="79"/>
      <c r="S26" s="83"/>
      <c r="T26" s="80"/>
      <c r="U26" s="17"/>
      <c r="V26" s="17"/>
      <c r="W26" s="65"/>
      <c r="X26" s="19"/>
      <c r="Y26" s="19"/>
    </row>
    <row r="27" spans="1:25" ht="9" customHeight="1">
      <c r="A27" s="183"/>
      <c r="B27" s="186"/>
      <c r="C27" s="187" t="s">
        <v>102</v>
      </c>
      <c r="D27" s="1"/>
      <c r="E27" s="1"/>
      <c r="F27" s="93"/>
      <c r="G27" s="99"/>
      <c r="H27" s="18"/>
      <c r="I27" s="101"/>
      <c r="J27" s="180" t="str">
        <f>LEFT(J11,1)&amp;TEXT(VALUE(MID(J11,2,2))+1,"00")</f>
        <v>M14</v>
      </c>
      <c r="K27" s="1" t="str">
        <f>I23</f>
        <v>SAMİM FİLİZ </v>
      </c>
      <c r="L27" s="170" t="s">
        <v>99</v>
      </c>
      <c r="M27" s="171"/>
      <c r="N27" s="22"/>
      <c r="O27" s="79"/>
      <c r="P27" s="22"/>
      <c r="Q27" s="22"/>
      <c r="R27" s="79"/>
      <c r="S27" s="83"/>
      <c r="T27" s="80"/>
      <c r="U27" s="17"/>
      <c r="V27" s="17"/>
      <c r="W27" s="42"/>
      <c r="X27" s="42"/>
      <c r="Y27" s="42"/>
    </row>
    <row r="28" spans="1:25" ht="9" customHeight="1">
      <c r="A28" s="183">
        <v>13</v>
      </c>
      <c r="B28" s="185"/>
      <c r="C28" s="188"/>
      <c r="D28" s="18"/>
      <c r="E28" s="18"/>
      <c r="F28" s="93"/>
      <c r="G28" s="99"/>
      <c r="H28" s="18"/>
      <c r="I28" s="101"/>
      <c r="J28" s="181"/>
      <c r="K28" s="1" t="str">
        <f>I31</f>
        <v>İLHAN BAŞAR ŞENEL </v>
      </c>
      <c r="L28" s="8" t="s">
        <v>173</v>
      </c>
      <c r="O28" s="79"/>
      <c r="P28" s="22"/>
      <c r="Q28" s="22"/>
      <c r="R28" s="79"/>
      <c r="S28" s="83"/>
      <c r="T28" s="80"/>
      <c r="U28" s="17"/>
      <c r="V28" s="17"/>
      <c r="W28" s="42"/>
      <c r="X28" s="42"/>
      <c r="Y28" s="42"/>
    </row>
    <row r="29" spans="1:25" ht="9" customHeight="1">
      <c r="A29" s="183"/>
      <c r="B29" s="185"/>
      <c r="C29" s="187" t="s">
        <v>103</v>
      </c>
      <c r="D29" s="190" t="str">
        <f>LEFT(D25,1)&amp;TEXT(VALUE(MID(D25,2,2))+1,"00")</f>
        <v>M07</v>
      </c>
      <c r="E29" s="1" t="str">
        <f>C27</f>
        <v>FARUKCAN ŞENKAL </v>
      </c>
      <c r="F29" s="194" t="s">
        <v>103</v>
      </c>
      <c r="G29" s="176"/>
      <c r="H29" s="18"/>
      <c r="I29" s="101"/>
      <c r="J29" s="114"/>
      <c r="K29" s="19"/>
      <c r="L29" s="8"/>
      <c r="O29" s="79"/>
      <c r="P29" s="22"/>
      <c r="Q29" s="22"/>
      <c r="R29" s="79"/>
      <c r="S29" s="83"/>
      <c r="T29" s="80"/>
      <c r="U29" s="17"/>
      <c r="V29" s="17"/>
      <c r="W29" s="42"/>
      <c r="X29" s="42"/>
      <c r="Y29" s="42"/>
    </row>
    <row r="30" spans="1:25" ht="9" customHeight="1">
      <c r="A30" s="183">
        <v>14</v>
      </c>
      <c r="B30" s="185"/>
      <c r="C30" s="188"/>
      <c r="D30" s="191"/>
      <c r="E30" s="1" t="str">
        <f>C29</f>
        <v>İLHAN BAŞAR ŞENEL </v>
      </c>
      <c r="F30" s="128" t="s">
        <v>112</v>
      </c>
      <c r="G30" s="102"/>
      <c r="H30" s="1"/>
      <c r="I30" s="101"/>
      <c r="J30" s="114"/>
      <c r="K30" s="19"/>
      <c r="O30" s="79"/>
      <c r="P30" s="22"/>
      <c r="Q30" s="22"/>
      <c r="R30" s="79"/>
      <c r="S30" s="83"/>
      <c r="T30" s="80"/>
      <c r="U30" s="17"/>
      <c r="V30" s="17"/>
      <c r="W30" s="42"/>
      <c r="X30" s="42"/>
      <c r="Y30" s="42"/>
    </row>
    <row r="31" spans="1:25" ht="9" customHeight="1">
      <c r="A31" s="183"/>
      <c r="B31" s="186"/>
      <c r="C31" s="187" t="s">
        <v>104</v>
      </c>
      <c r="D31" s="1"/>
      <c r="E31" s="1"/>
      <c r="F31" s="101"/>
      <c r="G31" s="192" t="str">
        <f>LEFT(G23,1)&amp;TEXT(VALUE(MID(G23,2,2))+1,"00")</f>
        <v>M12</v>
      </c>
      <c r="H31" s="1" t="str">
        <f>F29</f>
        <v>İLHAN BAŞAR ŞENEL </v>
      </c>
      <c r="I31" s="176" t="s">
        <v>103</v>
      </c>
      <c r="J31" s="177"/>
      <c r="K31" s="19"/>
      <c r="O31" s="79"/>
      <c r="P31" s="22"/>
      <c r="Q31" s="22"/>
      <c r="R31" s="79"/>
      <c r="S31" s="83"/>
      <c r="T31" s="80"/>
      <c r="U31" s="17"/>
      <c r="V31" s="17"/>
      <c r="W31" s="42"/>
      <c r="X31" s="42"/>
      <c r="Y31" s="42"/>
    </row>
    <row r="32" spans="1:25" ht="9" customHeight="1">
      <c r="A32" s="183">
        <v>15</v>
      </c>
      <c r="B32" s="185"/>
      <c r="C32" s="188"/>
      <c r="D32" s="18"/>
      <c r="E32" s="18"/>
      <c r="F32" s="101"/>
      <c r="G32" s="193"/>
      <c r="H32" s="1" t="str">
        <f>F33</f>
        <v>EMRE ATLAMIŞ </v>
      </c>
      <c r="I32" s="8" t="s">
        <v>151</v>
      </c>
      <c r="J32" s="93"/>
      <c r="K32" s="19"/>
      <c r="O32" s="79"/>
      <c r="P32" s="22"/>
      <c r="Q32" s="22"/>
      <c r="R32" s="79"/>
      <c r="S32" s="83"/>
      <c r="T32" s="80"/>
      <c r="U32" s="17"/>
      <c r="V32" s="17"/>
      <c r="W32" s="65"/>
      <c r="X32" s="19"/>
      <c r="Y32" s="19"/>
    </row>
    <row r="33" spans="1:25" ht="9" customHeight="1">
      <c r="A33" s="183"/>
      <c r="B33" s="185"/>
      <c r="C33" s="187" t="s">
        <v>105</v>
      </c>
      <c r="D33" s="190" t="str">
        <f>LEFT(D29,1)&amp;TEXT(VALUE(MID(D29,2,2))+1,"00")</f>
        <v>M08</v>
      </c>
      <c r="E33" s="1" t="str">
        <f>C31</f>
        <v>ÖZGÜR ERDEM TURGUT</v>
      </c>
      <c r="F33" s="194" t="s">
        <v>105</v>
      </c>
      <c r="G33" s="177"/>
      <c r="H33" s="14"/>
      <c r="I33" s="93"/>
      <c r="J33" s="93"/>
      <c r="O33" s="79"/>
      <c r="P33" s="22"/>
      <c r="Q33" s="22"/>
      <c r="R33" s="79"/>
      <c r="S33" s="83"/>
      <c r="T33" s="80"/>
      <c r="U33" s="17"/>
      <c r="V33" s="17"/>
      <c r="W33" s="65"/>
      <c r="X33" s="65"/>
      <c r="Y33" s="65"/>
    </row>
    <row r="34" spans="1:25" ht="9" customHeight="1">
      <c r="A34" s="183">
        <v>16</v>
      </c>
      <c r="B34" s="185"/>
      <c r="C34" s="188"/>
      <c r="D34" s="191"/>
      <c r="E34" s="1" t="str">
        <f>C33</f>
        <v>EMRE ATLAMIŞ </v>
      </c>
      <c r="F34" s="8" t="s">
        <v>113</v>
      </c>
      <c r="O34" s="79"/>
      <c r="P34" s="199"/>
      <c r="Q34" s="38"/>
      <c r="R34" s="226"/>
      <c r="S34" s="227"/>
      <c r="T34" s="80"/>
      <c r="U34" s="17"/>
      <c r="V34" s="17"/>
      <c r="W34" s="65"/>
      <c r="X34" s="65"/>
      <c r="Y34" s="65"/>
    </row>
    <row r="35" spans="1:25" ht="14.25" customHeight="1">
      <c r="A35" s="183"/>
      <c r="C35" s="85"/>
      <c r="D35" s="41"/>
      <c r="E35" s="41"/>
      <c r="O35" s="79"/>
      <c r="P35" s="199"/>
      <c r="Q35" s="38"/>
      <c r="R35" s="226"/>
      <c r="S35" s="227"/>
      <c r="T35" s="80"/>
      <c r="U35" s="17"/>
      <c r="V35" s="17"/>
      <c r="W35" s="65"/>
      <c r="X35" s="65"/>
      <c r="Y35" s="65"/>
    </row>
    <row r="36" spans="19:25" ht="12.75">
      <c r="S36" s="80"/>
      <c r="T36" s="80"/>
      <c r="U36" s="17"/>
      <c r="V36" s="17"/>
      <c r="W36" s="65"/>
      <c r="X36" s="65"/>
      <c r="Y36" s="65"/>
    </row>
    <row r="37" spans="23:25" ht="12.75">
      <c r="W37" s="65"/>
      <c r="X37" s="65"/>
      <c r="Y37" s="65"/>
    </row>
    <row r="38" spans="3:18" ht="11.25" customHeight="1">
      <c r="C38" s="202" t="s">
        <v>1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4"/>
    </row>
    <row r="39" spans="3:18" ht="11.25" customHeight="1">
      <c r="C39" s="205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7"/>
    </row>
    <row r="40" spans="3:15" ht="11.25" customHeight="1">
      <c r="C40" s="72" t="s">
        <v>35</v>
      </c>
      <c r="D40" s="42"/>
      <c r="E40" s="42"/>
      <c r="F40" s="70" t="s">
        <v>36</v>
      </c>
      <c r="G40" s="42"/>
      <c r="H40" s="42"/>
      <c r="I40" s="70" t="s">
        <v>41</v>
      </c>
      <c r="J40" s="42"/>
      <c r="K40" s="42"/>
      <c r="L40" s="69" t="s">
        <v>37</v>
      </c>
      <c r="O40" s="69" t="s">
        <v>38</v>
      </c>
    </row>
    <row r="41" spans="3:15" ht="25.5">
      <c r="C41" s="93"/>
      <c r="D41" s="42"/>
      <c r="E41" s="42"/>
      <c r="F41" s="70"/>
      <c r="G41" s="42"/>
      <c r="H41" s="42"/>
      <c r="I41" s="73" t="s">
        <v>39</v>
      </c>
      <c r="J41" s="42"/>
      <c r="K41" s="42"/>
      <c r="L41" s="69"/>
      <c r="O41" s="69"/>
    </row>
    <row r="42" spans="3:20" ht="9.75" customHeight="1">
      <c r="C42" s="94" t="str">
        <f>IF(F5=C3,C5,IF(F5=C5,C3,"M1 Kaybeden"))</f>
        <v>YİĞİT ÜNAL </v>
      </c>
      <c r="D42" s="43"/>
      <c r="E42" s="44"/>
      <c r="F42" s="97"/>
      <c r="G42" s="97"/>
      <c r="H42" s="46"/>
      <c r="I42" s="86"/>
      <c r="J42" s="46"/>
      <c r="K42" s="46"/>
      <c r="L42" s="86"/>
      <c r="M42" s="47"/>
      <c r="N42" s="47"/>
      <c r="O42" s="86"/>
      <c r="P42" s="47"/>
      <c r="Q42" s="47"/>
      <c r="R42" s="86"/>
      <c r="S42" s="86"/>
      <c r="T42" s="86"/>
    </row>
    <row r="43" spans="3:20" ht="9.75" customHeight="1">
      <c r="C43" s="95"/>
      <c r="D43" s="210" t="str">
        <f>LEFT(M18,1)&amp;TEXT(VALUE(MID(M18,2,2))+1,"00")</f>
        <v>M16</v>
      </c>
      <c r="E43" s="1" t="str">
        <f>C42</f>
        <v>YİĞİT ÜNAL </v>
      </c>
      <c r="F43" s="194" t="s">
        <v>90</v>
      </c>
      <c r="G43" s="176"/>
      <c r="H43" s="46"/>
      <c r="I43" s="115"/>
      <c r="J43" s="97"/>
      <c r="K43" s="46"/>
      <c r="L43" s="86"/>
      <c r="M43" s="47"/>
      <c r="N43" s="47"/>
      <c r="O43" s="86"/>
      <c r="P43" s="47"/>
      <c r="Q43" s="47"/>
      <c r="R43" s="86"/>
      <c r="S43" s="86"/>
      <c r="T43" s="86"/>
    </row>
    <row r="44" spans="3:24" ht="9.75" customHeight="1">
      <c r="C44" s="94" t="str">
        <f>IF(F9=C7,C9,IF(F9=C9,C7,"M2 Kaybeden"))</f>
        <v>KUZEY UĞURCAN </v>
      </c>
      <c r="D44" s="211"/>
      <c r="E44" s="1" t="str">
        <f>C44</f>
        <v>KUZEY UĞURCAN </v>
      </c>
      <c r="F44" s="59" t="s">
        <v>108</v>
      </c>
      <c r="G44" s="180" t="str">
        <f>LEFT(D61,1)&amp;TEXT(VALUE(MID(D61,2,2))+1,"00")</f>
        <v>M20</v>
      </c>
      <c r="H44" s="1" t="str">
        <f>F43</f>
        <v>YİĞİT ÜNAL </v>
      </c>
      <c r="I44" s="176" t="s">
        <v>90</v>
      </c>
      <c r="J44" s="176"/>
      <c r="K44" s="44"/>
      <c r="L44" s="84"/>
      <c r="N44" s="49"/>
      <c r="O44" s="84"/>
      <c r="P44" s="49"/>
      <c r="Q44" s="49"/>
      <c r="R44" s="86"/>
      <c r="S44" s="86"/>
      <c r="T44" s="86"/>
      <c r="U44" s="50"/>
      <c r="X44" s="68"/>
    </row>
    <row r="45" spans="3:24" ht="9.75" customHeight="1">
      <c r="C45" s="96"/>
      <c r="D45" s="1"/>
      <c r="E45" s="1"/>
      <c r="F45" s="94" t="str">
        <f>IF(I31=F29,F33,IF(I31=F33,F29,"M12 Kaybeden"))</f>
        <v>EMRE ATLAMIŞ </v>
      </c>
      <c r="G45" s="181"/>
      <c r="H45" s="1" t="str">
        <f>F45</f>
        <v>EMRE ATLAMIŞ </v>
      </c>
      <c r="I45" s="59" t="s">
        <v>163</v>
      </c>
      <c r="J45" s="116"/>
      <c r="K45" s="44"/>
      <c r="L45" s="84"/>
      <c r="N45" s="49"/>
      <c r="O45" s="84"/>
      <c r="P45" s="49"/>
      <c r="Q45" s="49"/>
      <c r="R45" s="86"/>
      <c r="S45" s="86"/>
      <c r="T45" s="86"/>
      <c r="U45" s="50"/>
      <c r="V45" s="50"/>
      <c r="W45" s="68"/>
      <c r="X45" s="68"/>
    </row>
    <row r="46" spans="3:24" ht="9.75" customHeight="1">
      <c r="C46" s="96"/>
      <c r="D46" s="1"/>
      <c r="E46" s="1"/>
      <c r="F46" s="96"/>
      <c r="G46" s="98"/>
      <c r="H46" s="1"/>
      <c r="I46" s="96"/>
      <c r="J46" s="117"/>
      <c r="K46" s="44"/>
      <c r="L46" s="84"/>
      <c r="M46" s="49"/>
      <c r="N46" s="49"/>
      <c r="O46" s="84"/>
      <c r="P46" s="49"/>
      <c r="Q46" s="49"/>
      <c r="R46" s="86"/>
      <c r="S46" s="86"/>
      <c r="T46" s="86"/>
      <c r="U46" s="50"/>
      <c r="V46" s="50"/>
      <c r="W46" s="68"/>
      <c r="X46" s="68"/>
    </row>
    <row r="47" spans="3:24" ht="9.75" customHeight="1">
      <c r="C47" s="96"/>
      <c r="D47" s="1"/>
      <c r="E47" s="1"/>
      <c r="F47" s="96"/>
      <c r="G47" s="98"/>
      <c r="H47" s="1"/>
      <c r="I47" s="96"/>
      <c r="J47" s="212" t="str">
        <f>LEFT(G62,1)&amp;TEXT(VALUE(MID(G62,2,2))+1,"00")</f>
        <v>M24</v>
      </c>
      <c r="K47" s="51" t="str">
        <f>I44</f>
        <v>YİĞİT ÜNAL </v>
      </c>
      <c r="L47" s="170" t="s">
        <v>100</v>
      </c>
      <c r="M47" s="170"/>
      <c r="N47" s="49"/>
      <c r="O47" s="84"/>
      <c r="P47" s="49"/>
      <c r="Q47" s="49"/>
      <c r="R47" s="86"/>
      <c r="S47" s="86"/>
      <c r="T47" s="86"/>
      <c r="U47" s="50"/>
      <c r="V47" s="50"/>
      <c r="W47" s="68"/>
      <c r="X47" s="68"/>
    </row>
    <row r="48" spans="3:24" ht="9.75" customHeight="1">
      <c r="C48" s="94" t="str">
        <f>IF(F13=C11,C13,IF(F13=C13,C11,"M3 Kaybeden"))</f>
        <v>EREN KİP </v>
      </c>
      <c r="D48" s="1"/>
      <c r="E48" s="1"/>
      <c r="F48" s="96"/>
      <c r="G48" s="98"/>
      <c r="H48" s="1"/>
      <c r="I48" s="96"/>
      <c r="J48" s="213"/>
      <c r="K48" s="1" t="str">
        <f>I50</f>
        <v>DORUK ÇALIKOĞLU</v>
      </c>
      <c r="L48" s="59" t="s">
        <v>148</v>
      </c>
      <c r="M48" s="52"/>
      <c r="N48" s="49"/>
      <c r="O48" s="84"/>
      <c r="P48" s="49"/>
      <c r="Q48" s="49"/>
      <c r="R48" s="86"/>
      <c r="S48" s="86"/>
      <c r="T48" s="86"/>
      <c r="U48" s="50"/>
      <c r="V48" s="50"/>
      <c r="W48" s="68"/>
      <c r="X48" s="68"/>
    </row>
    <row r="49" spans="3:24" ht="9.75" customHeight="1">
      <c r="C49" s="95"/>
      <c r="D49" s="210" t="str">
        <f>LEFT(D43,1)&amp;TEXT(VALUE(MID(D43,2,2))+1,"00")</f>
        <v>M17</v>
      </c>
      <c r="E49" s="1" t="str">
        <f>C48</f>
        <v>EREN KİP </v>
      </c>
      <c r="F49" s="194" t="s">
        <v>97</v>
      </c>
      <c r="G49" s="176"/>
      <c r="H49" s="1"/>
      <c r="I49" s="96"/>
      <c r="J49" s="113"/>
      <c r="L49" s="84"/>
      <c r="M49" s="53"/>
      <c r="N49" s="49"/>
      <c r="O49" s="84"/>
      <c r="P49" s="49"/>
      <c r="Q49" s="49"/>
      <c r="R49" s="86"/>
      <c r="S49" s="86"/>
      <c r="T49" s="86"/>
      <c r="U49" s="50"/>
      <c r="V49" s="50"/>
      <c r="W49" s="68"/>
      <c r="X49" s="68"/>
    </row>
    <row r="50" spans="3:23" ht="9.75" customHeight="1">
      <c r="C50" s="94" t="str">
        <f>IF(F17=C15,C17,IF(F17=C17,C15,"M4 Kaybeden"))</f>
        <v>UTKU KEREM BİBERLİ </v>
      </c>
      <c r="D50" s="211"/>
      <c r="E50" s="1" t="str">
        <f>C50</f>
        <v>UTKU KEREM BİBERLİ </v>
      </c>
      <c r="F50" s="59" t="s">
        <v>116</v>
      </c>
      <c r="G50" s="180" t="str">
        <f>LEFT(G44,1)&amp;TEXT(VALUE(MID(G44,2,2))+1,"00")</f>
        <v>M21</v>
      </c>
      <c r="H50" s="1" t="str">
        <f>F49</f>
        <v>UTKU KEREM BİBERLİ </v>
      </c>
      <c r="I50" s="176" t="s">
        <v>100</v>
      </c>
      <c r="J50" s="177"/>
      <c r="K50" s="44"/>
      <c r="L50" s="84"/>
      <c r="M50" s="208" t="str">
        <f>LEFT(J59,1)&amp;TEXT(VALUE(MID(J59,2,2))+1,"00")</f>
        <v>M26</v>
      </c>
      <c r="N50" s="1" t="str">
        <f>L47</f>
        <v>DORUK ÇALIKOĞLU</v>
      </c>
      <c r="O50" s="170" t="s">
        <v>100</v>
      </c>
      <c r="P50" s="170"/>
      <c r="Q50" s="49"/>
      <c r="R50" s="84"/>
      <c r="S50" s="84"/>
      <c r="T50" s="84"/>
      <c r="U50" s="50"/>
      <c r="V50" s="50"/>
      <c r="W50" s="68"/>
    </row>
    <row r="51" spans="3:23" ht="9.75" customHeight="1">
      <c r="C51" s="96"/>
      <c r="D51" s="1"/>
      <c r="E51" s="1"/>
      <c r="F51" s="94" t="str">
        <f>IF(I23=F21,F25,IF(I23=F25,F21,"M11 Kaybeden"))</f>
        <v>DORUK ÇALIKOĞLU</v>
      </c>
      <c r="G51" s="181"/>
      <c r="H51" s="1" t="str">
        <f>F51</f>
        <v>DORUK ÇALIKOĞLU</v>
      </c>
      <c r="I51" s="49" t="s">
        <v>164</v>
      </c>
      <c r="J51" s="96"/>
      <c r="K51" s="44"/>
      <c r="L51" s="84"/>
      <c r="M51" s="209"/>
      <c r="N51" s="54" t="str">
        <f>L53</f>
        <v>MUSTAFA EGE ŞIK</v>
      </c>
      <c r="O51" s="129" t="s">
        <v>179</v>
      </c>
      <c r="P51" s="52"/>
      <c r="Q51" s="49"/>
      <c r="R51" s="84"/>
      <c r="S51" s="84"/>
      <c r="T51" s="84"/>
      <c r="U51" s="50"/>
      <c r="V51" s="50"/>
      <c r="W51" s="68"/>
    </row>
    <row r="52" spans="3:23" ht="9.75" customHeight="1">
      <c r="C52" s="96"/>
      <c r="D52" s="1"/>
      <c r="E52" s="1"/>
      <c r="F52" s="96"/>
      <c r="G52" s="98"/>
      <c r="H52" s="1"/>
      <c r="I52" s="96"/>
      <c r="J52" s="96"/>
      <c r="K52" s="44"/>
      <c r="L52" s="84"/>
      <c r="M52" s="53"/>
      <c r="N52" s="49"/>
      <c r="O52" s="84"/>
      <c r="P52" s="53"/>
      <c r="Q52" s="49"/>
      <c r="R52" s="84"/>
      <c r="S52" s="84"/>
      <c r="T52" s="84"/>
      <c r="U52" s="50"/>
      <c r="V52" s="50"/>
      <c r="W52" s="68"/>
    </row>
    <row r="53" spans="3:23" ht="9.75" customHeight="1">
      <c r="C53" s="96"/>
      <c r="D53" s="1"/>
      <c r="E53" s="1"/>
      <c r="F53" s="97"/>
      <c r="G53" s="98"/>
      <c r="H53" s="1"/>
      <c r="I53" s="96"/>
      <c r="J53" s="96"/>
      <c r="K53" s="44"/>
      <c r="L53" s="170" t="str">
        <f>IF(L11="","M13 Kaybeden",IF(L11=I7,I15,IF(L11=I15,I7,"M13 Kaybeden")))</f>
        <v>MUSTAFA EGE ŞIK</v>
      </c>
      <c r="M53" s="171"/>
      <c r="N53" s="49"/>
      <c r="O53" s="84"/>
      <c r="P53" s="53"/>
      <c r="Q53" s="49"/>
      <c r="R53" s="84"/>
      <c r="S53" s="84"/>
      <c r="T53" s="84"/>
      <c r="U53" s="50"/>
      <c r="V53" s="50"/>
      <c r="W53" s="68"/>
    </row>
    <row r="54" spans="3:23" ht="9.75" customHeight="1">
      <c r="C54" s="94" t="str">
        <f>IF(F21=C19,C21,IF(F21=C21,C19,"M5 Kaybeden"))</f>
        <v>DORUK EGE ŞAHİN</v>
      </c>
      <c r="D54" s="1"/>
      <c r="E54" s="1"/>
      <c r="F54" s="97"/>
      <c r="G54" s="98"/>
      <c r="H54" s="1"/>
      <c r="I54" s="96"/>
      <c r="J54" s="96"/>
      <c r="K54" s="44"/>
      <c r="L54" s="49"/>
      <c r="M54" s="49"/>
      <c r="N54" s="49"/>
      <c r="O54" s="84"/>
      <c r="P54" s="53"/>
      <c r="Q54" s="49"/>
      <c r="R54" s="84"/>
      <c r="S54" s="84"/>
      <c r="T54" s="84"/>
      <c r="W54" s="68"/>
    </row>
    <row r="55" spans="3:23" ht="9.75" customHeight="1">
      <c r="C55" s="95"/>
      <c r="D55" s="210" t="str">
        <f>LEFT(D49,1)&amp;TEXT(VALUE(MID(D49,2,2))+1,"00")</f>
        <v>M18</v>
      </c>
      <c r="E55" s="1" t="str">
        <f>C54</f>
        <v>DORUK EGE ŞAHİN</v>
      </c>
      <c r="F55" s="194" t="s">
        <v>101</v>
      </c>
      <c r="G55" s="176"/>
      <c r="H55" s="1"/>
      <c r="I55" s="96"/>
      <c r="J55" s="96"/>
      <c r="K55" s="44"/>
      <c r="L55" s="84"/>
      <c r="M55" s="49"/>
      <c r="N55" s="49"/>
      <c r="O55" s="84"/>
      <c r="P55" s="172" t="str">
        <f>LEFT(M62,1)&amp;TEXT(VALUE(MID(M62,2,2))+1,"00")</f>
        <v>M28</v>
      </c>
      <c r="Q55" s="54" t="str">
        <f>O50</f>
        <v>DORUK ÇALIKOĞLU</v>
      </c>
      <c r="R55" s="133" t="s">
        <v>101</v>
      </c>
      <c r="S55" s="134"/>
      <c r="T55" s="84"/>
      <c r="W55" s="68"/>
    </row>
    <row r="56" spans="3:23" ht="9.75" customHeight="1">
      <c r="C56" s="94" t="str">
        <f>IF(F25=C23,C25,IF(F25=C25,C23,"M6 Kaybeden"))</f>
        <v>AREN BAYBARS</v>
      </c>
      <c r="D56" s="211"/>
      <c r="E56" s="1" t="str">
        <f>C56</f>
        <v>AREN BAYBARS</v>
      </c>
      <c r="F56" s="59" t="s">
        <v>152</v>
      </c>
      <c r="G56" s="180" t="str">
        <f>LEFT(G50,1)&amp;TEXT(VALUE(MID(G50,2,2))+1,"00")</f>
        <v>M22</v>
      </c>
      <c r="H56" s="1" t="str">
        <f>F55</f>
        <v>AREN BAYBARS</v>
      </c>
      <c r="I56" s="176" t="s">
        <v>101</v>
      </c>
      <c r="J56" s="176"/>
      <c r="K56" s="44"/>
      <c r="L56" s="84"/>
      <c r="M56" s="49"/>
      <c r="N56" s="49"/>
      <c r="O56" s="84"/>
      <c r="P56" s="173"/>
      <c r="Q56" s="1" t="str">
        <f>O62</f>
        <v>AREN BAYBARS</v>
      </c>
      <c r="R56" s="8" t="s">
        <v>184</v>
      </c>
      <c r="S56" s="8"/>
      <c r="T56" s="84"/>
      <c r="U56" s="56"/>
      <c r="W56" s="68"/>
    </row>
    <row r="57" spans="3:23" ht="9.75" customHeight="1">
      <c r="C57" s="96"/>
      <c r="D57" s="1"/>
      <c r="E57" s="1"/>
      <c r="F57" s="187" t="s">
        <v>94</v>
      </c>
      <c r="G57" s="181"/>
      <c r="H57" s="1" t="str">
        <f>F57</f>
        <v>ENGİN KAYRA ŞİMŞEK</v>
      </c>
      <c r="I57" s="59" t="s">
        <v>165</v>
      </c>
      <c r="J57" s="116"/>
      <c r="K57" s="44"/>
      <c r="L57" s="84"/>
      <c r="M57" s="49"/>
      <c r="N57" s="49"/>
      <c r="O57" s="84"/>
      <c r="P57" s="53"/>
      <c r="Q57" s="49"/>
      <c r="R57" s="49"/>
      <c r="S57" s="49"/>
      <c r="T57" s="84"/>
      <c r="U57" s="56"/>
      <c r="W57" s="68"/>
    </row>
    <row r="58" spans="3:23" ht="9.75" customHeight="1">
      <c r="C58" s="96"/>
      <c r="D58" s="1"/>
      <c r="E58" s="1"/>
      <c r="F58" s="188"/>
      <c r="G58" s="98"/>
      <c r="H58" s="1"/>
      <c r="I58" s="96"/>
      <c r="J58" s="112"/>
      <c r="K58" s="44"/>
      <c r="L58" s="84"/>
      <c r="M58" s="49"/>
      <c r="N58" s="49"/>
      <c r="O58" s="84"/>
      <c r="P58" s="53"/>
      <c r="Q58" s="49"/>
      <c r="R58" s="49"/>
      <c r="S58" s="49"/>
      <c r="T58" s="84"/>
      <c r="U58" s="56"/>
      <c r="W58" s="68"/>
    </row>
    <row r="59" spans="3:21" ht="9.75" customHeight="1">
      <c r="C59" s="96"/>
      <c r="D59" s="1"/>
      <c r="E59" s="1"/>
      <c r="F59" s="96"/>
      <c r="G59" s="98"/>
      <c r="H59" s="1"/>
      <c r="I59" s="96"/>
      <c r="J59" s="212" t="str">
        <f>LEFT(J47,1)&amp;TEXT(VALUE(MID(J47,2,2))+1,"00")</f>
        <v>M25</v>
      </c>
      <c r="K59" s="1" t="str">
        <f>I56</f>
        <v>AREN BAYBARS</v>
      </c>
      <c r="L59" s="170" t="s">
        <v>101</v>
      </c>
      <c r="M59" s="170"/>
      <c r="N59" s="49"/>
      <c r="O59" s="84"/>
      <c r="P59" s="53"/>
      <c r="Q59" s="49"/>
      <c r="R59" s="49"/>
      <c r="S59" s="38"/>
      <c r="T59" s="84"/>
      <c r="U59" s="56"/>
    </row>
    <row r="60" spans="3:21" ht="9.75" customHeight="1">
      <c r="C60" s="94" t="str">
        <f>IF(F29=C27,C29,IF(F29=C29,C27,"M7 Kaybeden"))</f>
        <v>FARUKCAN ŞENKAL </v>
      </c>
      <c r="D60" s="1"/>
      <c r="E60" s="1"/>
      <c r="F60" s="96"/>
      <c r="G60" s="98"/>
      <c r="H60" s="1"/>
      <c r="I60" s="96"/>
      <c r="J60" s="213"/>
      <c r="K60" s="1" t="str">
        <f>I62</f>
        <v>ZİYA AYBERK AYDIN </v>
      </c>
      <c r="L60" s="59" t="s">
        <v>173</v>
      </c>
      <c r="M60" s="52"/>
      <c r="N60" s="49"/>
      <c r="O60" s="84"/>
      <c r="P60" s="53"/>
      <c r="Q60" s="49"/>
      <c r="R60" s="133" t="str">
        <f>IF(R55=O50,O62,IF(R55=O62,O50,"Kaybeden : 4"))</f>
        <v>DORUK ÇALIKOĞLU</v>
      </c>
      <c r="S60" s="134"/>
      <c r="T60" s="84"/>
      <c r="U60" s="56"/>
    </row>
    <row r="61" spans="3:21" ht="9.75" customHeight="1">
      <c r="C61" s="95"/>
      <c r="D61" s="210" t="str">
        <f>LEFT(D55,1)&amp;TEXT(VALUE(MID(D55,2,2))+1,"00")</f>
        <v>M19</v>
      </c>
      <c r="E61" s="1" t="str">
        <f>C60</f>
        <v>FARUKCAN ŞENKAL </v>
      </c>
      <c r="F61" s="194" t="s">
        <v>104</v>
      </c>
      <c r="G61" s="176"/>
      <c r="H61" s="1"/>
      <c r="I61" s="96"/>
      <c r="J61" s="117"/>
      <c r="K61" s="44"/>
      <c r="L61" s="84"/>
      <c r="M61" s="53"/>
      <c r="N61" s="49"/>
      <c r="O61" s="84"/>
      <c r="P61" s="53"/>
      <c r="Q61" s="49"/>
      <c r="R61" s="49"/>
      <c r="S61" s="49"/>
      <c r="T61" s="84"/>
      <c r="U61" s="56"/>
    </row>
    <row r="62" spans="3:21" ht="9.75" customHeight="1">
      <c r="C62" s="94" t="str">
        <f>IF(F33=C31,C33,IF(F33=C33,C31,"M8 Kaybeden"))</f>
        <v>ÖZGÜR ERDEM TURGUT</v>
      </c>
      <c r="D62" s="211"/>
      <c r="E62" s="1" t="str">
        <f>C62</f>
        <v>ÖZGÜR ERDEM TURGUT</v>
      </c>
      <c r="F62" s="59" t="s">
        <v>141</v>
      </c>
      <c r="G62" s="180" t="str">
        <f>LEFT(G56,1)&amp;TEXT(VALUE(MID(G56,2,2))+1,"00")</f>
        <v>M23</v>
      </c>
      <c r="H62" s="1" t="str">
        <f>F61</f>
        <v>ÖZGÜR ERDEM TURGUT</v>
      </c>
      <c r="I62" s="176" t="s">
        <v>91</v>
      </c>
      <c r="J62" s="177"/>
      <c r="K62" s="44"/>
      <c r="L62" s="84"/>
      <c r="M62" s="156" t="str">
        <f>LEFT(M50,1)&amp;TEXT(VALUE(MID(M50,2,2))+1,"00")</f>
        <v>M27</v>
      </c>
      <c r="N62" s="38" t="str">
        <f>L59</f>
        <v>AREN BAYBARS</v>
      </c>
      <c r="O62" s="170" t="s">
        <v>101</v>
      </c>
      <c r="P62" s="171"/>
      <c r="Q62" s="49"/>
      <c r="R62" s="84"/>
      <c r="S62" s="84"/>
      <c r="T62" s="84"/>
      <c r="U62" s="56"/>
    </row>
    <row r="63" spans="3:28" ht="9.75" customHeight="1">
      <c r="C63" s="86"/>
      <c r="D63" s="46"/>
      <c r="E63" s="46"/>
      <c r="F63" s="143" t="str">
        <f>IF(I7=F5,F9,IF(I7=F9,F5,"M09 Kaybeden"))</f>
        <v>ZİYA AYBERK AYDIN </v>
      </c>
      <c r="G63" s="181"/>
      <c r="H63" s="1" t="str">
        <f>F63</f>
        <v>ZİYA AYBERK AYDIN </v>
      </c>
      <c r="I63" s="47" t="s">
        <v>167</v>
      </c>
      <c r="J63" s="97"/>
      <c r="K63" s="46"/>
      <c r="L63" s="84"/>
      <c r="M63" s="157"/>
      <c r="N63" s="58" t="str">
        <f>L65</f>
        <v>İLHAN BAŞAR ŞENEL </v>
      </c>
      <c r="O63" s="129" t="s">
        <v>178</v>
      </c>
      <c r="P63" s="59"/>
      <c r="Q63" s="49"/>
      <c r="R63" s="84"/>
      <c r="S63" s="79"/>
      <c r="T63" s="79"/>
      <c r="U63" s="56"/>
      <c r="AA63" s="60"/>
      <c r="AB63" s="60"/>
    </row>
    <row r="64" spans="3:20" ht="9.75" customHeight="1">
      <c r="C64" s="86"/>
      <c r="D64" s="46"/>
      <c r="E64" s="46"/>
      <c r="F64" s="86"/>
      <c r="G64" s="46"/>
      <c r="H64" s="46"/>
      <c r="I64" s="97"/>
      <c r="J64" s="97"/>
      <c r="K64" s="46"/>
      <c r="L64" s="49"/>
      <c r="M64" s="53"/>
      <c r="N64" s="49"/>
      <c r="O64" s="84"/>
      <c r="P64" s="49"/>
      <c r="Q64" s="49"/>
      <c r="R64" s="84"/>
      <c r="S64" s="84"/>
      <c r="T64" s="84"/>
    </row>
    <row r="65" spans="3:20" ht="9.75" customHeight="1">
      <c r="C65" s="86"/>
      <c r="D65" s="46"/>
      <c r="E65" s="46"/>
      <c r="F65" s="86"/>
      <c r="G65" s="46"/>
      <c r="H65" s="46"/>
      <c r="I65" s="86"/>
      <c r="J65" s="46"/>
      <c r="K65" s="46"/>
      <c r="L65" s="170" t="str">
        <f>IF(L27="","M14 Kaybeden",IF(L27=I23,I31,IF(L27=I31,I23,"M14 Kaybeden")))</f>
        <v>İLHAN BAŞAR ŞENEL </v>
      </c>
      <c r="M65" s="171"/>
      <c r="N65" s="49"/>
      <c r="O65" s="84"/>
      <c r="P65" s="49"/>
      <c r="Q65" s="49"/>
      <c r="R65" s="84"/>
      <c r="S65" s="84"/>
      <c r="T65" s="84"/>
    </row>
    <row r="66" spans="3:20" ht="9.75" customHeight="1">
      <c r="C66" s="86"/>
      <c r="D66" s="46"/>
      <c r="E66" s="46"/>
      <c r="F66" s="86"/>
      <c r="G66" s="46"/>
      <c r="H66" s="46"/>
      <c r="I66" s="86"/>
      <c r="J66" s="46"/>
      <c r="K66" s="46"/>
      <c r="L66" s="8"/>
      <c r="T66" s="84"/>
    </row>
    <row r="67" spans="1:20" ht="20.25" customHeight="1">
      <c r="A67" s="214" t="s">
        <v>1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6"/>
      <c r="S67" s="86"/>
      <c r="T67" s="86"/>
    </row>
    <row r="68" spans="3:20" ht="10.5" customHeight="1">
      <c r="C68" s="86"/>
      <c r="D68" s="46"/>
      <c r="E68" s="46"/>
      <c r="F68" s="86"/>
      <c r="G68" s="46"/>
      <c r="H68" s="46"/>
      <c r="I68" s="86"/>
      <c r="J68" s="46"/>
      <c r="K68" s="46"/>
      <c r="L68" s="86"/>
      <c r="M68" s="47"/>
      <c r="N68" s="47"/>
      <c r="O68" s="86"/>
      <c r="P68" s="47"/>
      <c r="Q68" s="47"/>
      <c r="R68" s="86"/>
      <c r="S68" s="86"/>
      <c r="T68" s="86"/>
    </row>
    <row r="69" spans="3:20" ht="9.75" customHeight="1">
      <c r="C69" s="86"/>
      <c r="D69" s="46"/>
      <c r="E69" s="46"/>
      <c r="F69" s="86"/>
      <c r="G69" s="46"/>
      <c r="H69" s="46"/>
      <c r="I69" s="86"/>
      <c r="J69" s="46"/>
      <c r="K69" s="46"/>
      <c r="L69" s="86"/>
      <c r="M69" s="47"/>
      <c r="N69" s="47"/>
      <c r="O69" s="220" t="str">
        <f>IF(O50="","M26 Kaybeden",IF(O50=L47,L53,IF(O50=L53,L47,"M26 Kaybeden")))</f>
        <v>MUSTAFA EGE ŞIK</v>
      </c>
      <c r="P69" s="220">
        <f>IF(P31=M30,M32,IF(P31=M32,M30,"M20 Kaybeden"))</f>
        <v>0</v>
      </c>
      <c r="Q69" s="220">
        <f>IF(Q31=N30,N32,IF(Q31=N32,N30,"M20 Kaybeden"))</f>
        <v>0</v>
      </c>
      <c r="R69" s="220">
        <f>IF(R31=O30,O32,IF(R31=O32,O30,"M20 Kaybeden"))</f>
        <v>0</v>
      </c>
      <c r="S69" s="86"/>
      <c r="T69" s="86"/>
    </row>
    <row r="70" spans="3:22" ht="9.75" customHeight="1">
      <c r="C70" s="86"/>
      <c r="D70" s="46"/>
      <c r="E70" s="46"/>
      <c r="F70" s="86"/>
      <c r="G70" s="46"/>
      <c r="H70" s="46"/>
      <c r="I70" s="86"/>
      <c r="J70" s="46"/>
      <c r="K70" s="46"/>
      <c r="L70" s="86"/>
      <c r="M70" s="47"/>
      <c r="N70" s="47"/>
      <c r="O70" s="87"/>
      <c r="P70" s="59"/>
      <c r="Q70" s="59"/>
      <c r="R70" s="88"/>
      <c r="S70" s="170" t="s">
        <v>182</v>
      </c>
      <c r="T70" s="171"/>
      <c r="U70" s="78"/>
      <c r="V70" s="155"/>
    </row>
    <row r="71" spans="3:20" ht="9.75" customHeight="1">
      <c r="C71" s="86"/>
      <c r="D71" s="46"/>
      <c r="E71" s="46"/>
      <c r="F71" s="86"/>
      <c r="G71" s="46"/>
      <c r="H71" s="46"/>
      <c r="I71" s="86"/>
      <c r="J71" s="46"/>
      <c r="K71" s="46"/>
      <c r="L71" s="86"/>
      <c r="M71" s="47"/>
      <c r="N71" s="47"/>
      <c r="O71" s="84"/>
      <c r="P71" s="49"/>
      <c r="Q71" s="49"/>
      <c r="R71" s="224" t="s">
        <v>4</v>
      </c>
      <c r="S71" s="86"/>
      <c r="T71" s="86"/>
    </row>
    <row r="72" spans="3:20" ht="9.75" customHeight="1">
      <c r="C72" s="86"/>
      <c r="D72" s="46"/>
      <c r="E72" s="46"/>
      <c r="F72" s="86"/>
      <c r="G72" s="46"/>
      <c r="H72" s="46"/>
      <c r="I72" s="86"/>
      <c r="J72" s="46"/>
      <c r="K72" s="46"/>
      <c r="L72" s="86"/>
      <c r="M72" s="47"/>
      <c r="N72" s="47"/>
      <c r="O72" s="84"/>
      <c r="P72" s="49"/>
      <c r="Q72" s="49"/>
      <c r="R72" s="225"/>
      <c r="S72" s="170" t="s">
        <v>183</v>
      </c>
      <c r="T72" s="171"/>
    </row>
    <row r="73" spans="3:20" ht="9.75" customHeight="1">
      <c r="C73" s="86"/>
      <c r="D73" s="46"/>
      <c r="E73" s="46"/>
      <c r="F73" s="86"/>
      <c r="G73" s="46"/>
      <c r="H73" s="46"/>
      <c r="I73" s="86"/>
      <c r="J73" s="46"/>
      <c r="K73" s="46"/>
      <c r="L73" s="86"/>
      <c r="M73" s="47"/>
      <c r="N73" s="47"/>
      <c r="O73" s="220" t="str">
        <f>IF(O62="","M27 Kaybeden",IF(O62=L59,L65,IF(O62=L65,L59,"M27 Kaybeden")))</f>
        <v>İLHAN BAŞAR ŞENEL </v>
      </c>
      <c r="P73" s="220">
        <f>IF(P35=M34,M36,IF(P35=M36,M34,"M20 Kaybeden"))</f>
        <v>0</v>
      </c>
      <c r="Q73" s="220">
        <f>IF(Q35=N34,N36,IF(Q35=N36,N34,"M20 Kaybeden"))</f>
        <v>0</v>
      </c>
      <c r="R73" s="221">
        <f>IF(R35=O34,O36,IF(R35=O36,O34,"M20 Kaybeden"))</f>
        <v>0</v>
      </c>
      <c r="S73" s="86"/>
      <c r="T73" s="86"/>
    </row>
    <row r="74" spans="3:20" ht="9.75" customHeight="1">
      <c r="C74" s="86"/>
      <c r="D74" s="46"/>
      <c r="E74" s="46"/>
      <c r="F74" s="86"/>
      <c r="G74" s="46"/>
      <c r="H74" s="46"/>
      <c r="I74" s="86"/>
      <c r="J74" s="46"/>
      <c r="K74" s="46"/>
      <c r="L74" s="86"/>
      <c r="M74" s="47"/>
      <c r="N74" s="47"/>
      <c r="O74" s="86"/>
      <c r="P74" s="47"/>
      <c r="Q74" s="47"/>
      <c r="R74" s="86"/>
      <c r="S74" s="86"/>
      <c r="T74" s="86"/>
    </row>
    <row r="75" spans="3:20" ht="9.75" customHeight="1">
      <c r="C75" s="86"/>
      <c r="D75" s="46"/>
      <c r="E75" s="46"/>
      <c r="F75" s="86"/>
      <c r="G75" s="46"/>
      <c r="H75" s="46"/>
      <c r="I75" s="86"/>
      <c r="J75" s="46"/>
      <c r="K75" s="46"/>
      <c r="L75" s="86"/>
      <c r="M75" s="47"/>
      <c r="N75" s="47"/>
      <c r="O75" s="220" t="str">
        <f>IF(L47="","M24 Kaybeden",IF(L47=I44,I50,IF(L47=I50,I44,"M24 Kaybeden")))</f>
        <v>YİĞİT ÜNAL </v>
      </c>
      <c r="P75" s="220">
        <f>IF(P37=M36,M38,IF(P37=M38,M36,"M20 Kaybeden"))</f>
        <v>0</v>
      </c>
      <c r="Q75" s="220">
        <f>IF(Q37=N36,N38,IF(Q37=N38,N36,"M20 Kaybeden"))</f>
        <v>0</v>
      </c>
      <c r="R75" s="220">
        <f>IF(R37=O36,O38,IF(R37=O38,O36,"M20 Kaybeden"))</f>
        <v>0</v>
      </c>
      <c r="S75" s="86"/>
      <c r="T75" s="86"/>
    </row>
    <row r="76" spans="3:20" ht="9.75" customHeight="1">
      <c r="C76" s="86"/>
      <c r="D76" s="46"/>
      <c r="E76" s="46"/>
      <c r="F76" s="86"/>
      <c r="G76" s="46"/>
      <c r="H76" s="46"/>
      <c r="I76" s="86"/>
      <c r="J76" s="46"/>
      <c r="K76" s="46"/>
      <c r="L76" s="86"/>
      <c r="M76" s="47"/>
      <c r="N76" s="47"/>
      <c r="O76" s="87"/>
      <c r="P76" s="59"/>
      <c r="Q76" s="59"/>
      <c r="R76" s="88"/>
      <c r="S76" s="77" t="s">
        <v>2</v>
      </c>
      <c r="T76" s="86" t="s">
        <v>7</v>
      </c>
    </row>
    <row r="77" spans="3:20" ht="9.75" customHeight="1">
      <c r="C77" s="86"/>
      <c r="D77" s="46"/>
      <c r="E77" s="46"/>
      <c r="F77" s="86"/>
      <c r="G77" s="46"/>
      <c r="H77" s="46"/>
      <c r="I77" s="86"/>
      <c r="J77" s="46"/>
      <c r="K77" s="46"/>
      <c r="L77" s="86"/>
      <c r="M77" s="47"/>
      <c r="N77" s="47"/>
      <c r="O77" s="84"/>
      <c r="P77" s="49"/>
      <c r="Q77" s="49"/>
      <c r="R77" s="222" t="s">
        <v>8</v>
      </c>
      <c r="S77" s="86"/>
      <c r="T77" s="86"/>
    </row>
    <row r="78" spans="3:20" ht="9.75" customHeight="1">
      <c r="C78" s="86"/>
      <c r="D78" s="46"/>
      <c r="E78" s="46"/>
      <c r="F78" s="86"/>
      <c r="G78" s="46"/>
      <c r="H78" s="46"/>
      <c r="I78" s="86"/>
      <c r="J78" s="46"/>
      <c r="K78" s="46"/>
      <c r="L78" s="86"/>
      <c r="M78" s="47"/>
      <c r="N78" s="47"/>
      <c r="O78" s="84"/>
      <c r="P78" s="49"/>
      <c r="Q78" s="49"/>
      <c r="R78" s="223"/>
      <c r="S78" s="77" t="s">
        <v>5</v>
      </c>
      <c r="T78" s="86" t="s">
        <v>9</v>
      </c>
    </row>
    <row r="79" spans="3:20" ht="9.75" customHeight="1">
      <c r="C79" s="86"/>
      <c r="D79" s="46"/>
      <c r="E79" s="46"/>
      <c r="F79" s="86"/>
      <c r="G79" s="46"/>
      <c r="H79" s="46"/>
      <c r="I79" s="86"/>
      <c r="J79" s="46"/>
      <c r="K79" s="46"/>
      <c r="L79" s="86"/>
      <c r="M79" s="47"/>
      <c r="N79" s="47"/>
      <c r="O79" s="220" t="str">
        <f>IF(L59="","M25 Kaybeden",IF(L59=I56,I62,IF(L59=I62,I56,"M25 Kaybeden")))</f>
        <v>ZİYA AYBERK AYDIN </v>
      </c>
      <c r="P79" s="220">
        <f>IF(P41=M40,M42,IF(P41=M42,M40,"M20 Kaybeden"))</f>
        <v>0</v>
      </c>
      <c r="Q79" s="220">
        <f>IF(Q41=N40,N42,IF(Q41=N42,N40,"M20 Kaybeden"))</f>
        <v>0</v>
      </c>
      <c r="R79" s="221" t="str">
        <f>IF(R41=O40,O42,IF(R41=O42,O40,"M20 Kaybeden"))</f>
        <v>FİNAL</v>
      </c>
      <c r="S79" s="86"/>
      <c r="T79" s="86"/>
    </row>
    <row r="80" ht="9.75" customHeight="1"/>
    <row r="81" spans="14:20" ht="9.75" customHeight="1">
      <c r="N81" s="8" t="str">
        <f>I82</f>
        <v>EMRE ATLAMIŞ </v>
      </c>
      <c r="O81" s="220" t="s">
        <v>10</v>
      </c>
      <c r="P81" s="220"/>
      <c r="Q81" s="220"/>
      <c r="R81" s="220"/>
      <c r="S81" s="86"/>
      <c r="T81" s="86"/>
    </row>
    <row r="82" spans="9:20" ht="9.75" customHeight="1">
      <c r="I82" s="78" t="str">
        <f>IF(I44=F43,F45,IF(I44=F45,F43,"M20 Kaybeden"))</f>
        <v>EMRE ATLAMIŞ </v>
      </c>
      <c r="N82" s="8" t="str">
        <f>I84</f>
        <v>UTKU KEREM BİBERLİ </v>
      </c>
      <c r="O82" s="87"/>
      <c r="P82" s="59"/>
      <c r="Q82" s="59"/>
      <c r="R82" s="88"/>
      <c r="S82" s="77" t="s">
        <v>2</v>
      </c>
      <c r="T82" s="86" t="s">
        <v>11</v>
      </c>
    </row>
    <row r="83" spans="9:20" ht="9.75" customHeight="1">
      <c r="I83" s="87"/>
      <c r="J83" s="160" t="s">
        <v>12</v>
      </c>
      <c r="K83" s="1"/>
      <c r="O83" s="84"/>
      <c r="P83" s="49"/>
      <c r="Q83" s="49"/>
      <c r="R83" s="222" t="s">
        <v>13</v>
      </c>
      <c r="S83" s="86"/>
      <c r="T83" s="86"/>
    </row>
    <row r="84" spans="9:20" ht="9.75" customHeight="1">
      <c r="I84" s="78" t="str">
        <f>IF(I50=F49,F51,IF(I50=F51,F49,"M21 Kaybeden"))</f>
        <v>UTKU KEREM BİBERLİ </v>
      </c>
      <c r="J84" s="161"/>
      <c r="K84" s="1"/>
      <c r="O84" s="84"/>
      <c r="P84" s="49"/>
      <c r="Q84" s="49"/>
      <c r="R84" s="223"/>
      <c r="S84" s="77" t="s">
        <v>5</v>
      </c>
      <c r="T84" s="86" t="s">
        <v>14</v>
      </c>
    </row>
    <row r="85" spans="9:20" ht="9.75" customHeight="1">
      <c r="I85" s="84"/>
      <c r="J85" s="44"/>
      <c r="K85" s="44"/>
      <c r="O85" s="220" t="s">
        <v>15</v>
      </c>
      <c r="P85" s="220"/>
      <c r="Q85" s="220"/>
      <c r="R85" s="221"/>
      <c r="S85" s="86"/>
      <c r="T85" s="86"/>
    </row>
    <row r="86" spans="9:11" ht="9.75" customHeight="1">
      <c r="I86" s="84"/>
      <c r="J86" s="44"/>
      <c r="K86" s="44"/>
    </row>
    <row r="87" spans="9:20" ht="9.75" customHeight="1">
      <c r="I87" s="78" t="str">
        <f>IF(I56=F55,F57,IF(I56=F57,F55,"M22 Kaybeden"))</f>
        <v>ENGİN KAYRA ŞİMŞEK</v>
      </c>
      <c r="J87" s="46"/>
      <c r="K87" s="46"/>
      <c r="N87" s="8" t="str">
        <f>I87</f>
        <v>ENGİN KAYRA ŞİMŞEK</v>
      </c>
      <c r="O87" s="220" t="s">
        <v>16</v>
      </c>
      <c r="P87" s="220"/>
      <c r="Q87" s="220"/>
      <c r="R87" s="220"/>
      <c r="S87" s="86"/>
      <c r="T87" s="86"/>
    </row>
    <row r="88" spans="9:20" ht="9.75" customHeight="1">
      <c r="I88" s="87"/>
      <c r="J88" s="160" t="s">
        <v>17</v>
      </c>
      <c r="K88" s="1"/>
      <c r="N88" s="8" t="str">
        <f>I89</f>
        <v>ÖZGÜR ERDEM TURGUT</v>
      </c>
      <c r="O88" s="87"/>
      <c r="P88" s="59"/>
      <c r="Q88" s="59"/>
      <c r="R88" s="88"/>
      <c r="S88" s="77" t="s">
        <v>2</v>
      </c>
      <c r="T88" s="86" t="s">
        <v>18</v>
      </c>
    </row>
    <row r="89" spans="9:20" ht="9.75" customHeight="1">
      <c r="I89" s="78" t="str">
        <f>IF(I62=F61,F63,IF(I62=F63,F61,"M23 Kaybeden"))</f>
        <v>ÖZGÜR ERDEM TURGUT</v>
      </c>
      <c r="J89" s="161"/>
      <c r="K89" s="1"/>
      <c r="O89" s="84"/>
      <c r="P89" s="49"/>
      <c r="Q89" s="49"/>
      <c r="R89" s="222" t="s">
        <v>19</v>
      </c>
      <c r="S89" s="86"/>
      <c r="T89" s="86"/>
    </row>
    <row r="90" spans="15:20" ht="9.75" customHeight="1">
      <c r="O90" s="84"/>
      <c r="P90" s="49"/>
      <c r="Q90" s="49"/>
      <c r="R90" s="223"/>
      <c r="S90" s="77" t="s">
        <v>5</v>
      </c>
      <c r="T90" s="86" t="s">
        <v>20</v>
      </c>
    </row>
    <row r="91" spans="15:20" ht="9.75" customHeight="1">
      <c r="O91" s="220" t="s">
        <v>21</v>
      </c>
      <c r="P91" s="220"/>
      <c r="Q91" s="220"/>
      <c r="R91" s="221"/>
      <c r="S91" s="86"/>
      <c r="T91" s="86"/>
    </row>
    <row r="92" spans="9:11" ht="9.75" customHeight="1">
      <c r="I92" s="86"/>
      <c r="J92" s="44"/>
      <c r="K92" s="44"/>
    </row>
    <row r="93" ht="9.75" customHeight="1"/>
    <row r="94" spans="14:20" ht="9.75" customHeight="1">
      <c r="N94" s="8" t="str">
        <f>I96</f>
        <v>KUZEY UĞURCAN </v>
      </c>
      <c r="O94" s="220" t="s">
        <v>22</v>
      </c>
      <c r="P94" s="220"/>
      <c r="Q94" s="220"/>
      <c r="R94" s="220"/>
      <c r="S94" s="86"/>
      <c r="T94" s="86"/>
    </row>
    <row r="95" spans="14:20" ht="9.75" customHeight="1">
      <c r="N95" s="8" t="str">
        <f>I98</f>
        <v>EREN KİP </v>
      </c>
      <c r="O95" s="87"/>
      <c r="P95" s="59"/>
      <c r="Q95" s="59"/>
      <c r="R95" s="88"/>
      <c r="S95" s="77" t="s">
        <v>2</v>
      </c>
      <c r="T95" s="86" t="s">
        <v>23</v>
      </c>
    </row>
    <row r="96" spans="9:20" ht="9.75" customHeight="1">
      <c r="I96" s="78" t="str">
        <f>IF(F43=C42,C44,IF(F43=C44,C42,"M16 Kaybeden"))</f>
        <v>KUZEY UĞURCAN </v>
      </c>
      <c r="J96" s="46"/>
      <c r="K96" s="46"/>
      <c r="O96" s="84"/>
      <c r="P96" s="49"/>
      <c r="Q96" s="49"/>
      <c r="R96" s="218" t="s">
        <v>24</v>
      </c>
      <c r="S96" s="86"/>
      <c r="T96" s="86"/>
    </row>
    <row r="97" spans="9:20" ht="9.75" customHeight="1">
      <c r="I97" s="87"/>
      <c r="J97" s="165" t="s">
        <v>25</v>
      </c>
      <c r="K97" s="1"/>
      <c r="O97" s="84"/>
      <c r="P97" s="49"/>
      <c r="Q97" s="49"/>
      <c r="R97" s="219"/>
      <c r="S97" s="77" t="s">
        <v>5</v>
      </c>
      <c r="T97" s="86" t="s">
        <v>26</v>
      </c>
    </row>
    <row r="98" spans="9:20" ht="9.75" customHeight="1">
      <c r="I98" s="78" t="str">
        <f>IF(F49=C48,C50,IF(F49=C50,C48,"M17 Kaybeden"))</f>
        <v>EREN KİP </v>
      </c>
      <c r="J98" s="166"/>
      <c r="K98" s="1"/>
      <c r="N98" s="8" t="str">
        <f>I101</f>
        <v>DORUK EGE ŞAHİN</v>
      </c>
      <c r="O98" s="220" t="s">
        <v>27</v>
      </c>
      <c r="P98" s="220"/>
      <c r="Q98" s="220"/>
      <c r="R98" s="221"/>
      <c r="S98" s="86"/>
      <c r="T98" s="86"/>
    </row>
    <row r="99" spans="9:14" ht="9.75" customHeight="1">
      <c r="I99" s="84"/>
      <c r="J99" s="44"/>
      <c r="K99" s="44"/>
      <c r="N99" s="8" t="str">
        <f>I103</f>
        <v>FARUKCAN ŞENKAL </v>
      </c>
    </row>
    <row r="100" spans="9:20" ht="9.75" customHeight="1">
      <c r="I100" s="84"/>
      <c r="J100" s="44"/>
      <c r="K100" s="44"/>
      <c r="O100" s="220" t="s">
        <v>28</v>
      </c>
      <c r="P100" s="220"/>
      <c r="Q100" s="220"/>
      <c r="R100" s="220"/>
      <c r="S100" s="86"/>
      <c r="T100" s="86"/>
    </row>
    <row r="101" spans="9:20" ht="9.75" customHeight="1">
      <c r="I101" s="78" t="str">
        <f>IF(F55=C54,C56,IF(F55=C56,C54,"M18 Kaybeden"))</f>
        <v>DORUK EGE ŞAHİN</v>
      </c>
      <c r="J101" s="46"/>
      <c r="K101" s="46"/>
      <c r="O101" s="87"/>
      <c r="P101" s="59"/>
      <c r="Q101" s="59"/>
      <c r="R101" s="88"/>
      <c r="S101" s="77" t="s">
        <v>2</v>
      </c>
      <c r="T101" s="86" t="s">
        <v>29</v>
      </c>
    </row>
    <row r="102" spans="9:20" ht="9.75" customHeight="1">
      <c r="I102" s="87"/>
      <c r="J102" s="165" t="s">
        <v>30</v>
      </c>
      <c r="K102" s="1"/>
      <c r="O102" s="84"/>
      <c r="P102" s="49"/>
      <c r="Q102" s="49"/>
      <c r="R102" s="218" t="s">
        <v>31</v>
      </c>
      <c r="S102" s="86"/>
      <c r="T102" s="86"/>
    </row>
    <row r="103" spans="9:20" ht="9.75" customHeight="1">
      <c r="I103" s="78" t="str">
        <f>IF(F61=C60,C62,IF(F61=C62,C60,"M19 Kaybeden"))</f>
        <v>FARUKCAN ŞENKAL </v>
      </c>
      <c r="J103" s="166"/>
      <c r="K103" s="1"/>
      <c r="O103" s="84"/>
      <c r="P103" s="49"/>
      <c r="Q103" s="49"/>
      <c r="R103" s="219"/>
      <c r="S103" s="77" t="s">
        <v>5</v>
      </c>
      <c r="T103" s="86" t="s">
        <v>32</v>
      </c>
    </row>
    <row r="104" spans="15:20" ht="9.75" customHeight="1">
      <c r="O104" s="220" t="s">
        <v>33</v>
      </c>
      <c r="P104" s="220"/>
      <c r="Q104" s="220"/>
      <c r="R104" s="221"/>
      <c r="S104" s="86"/>
      <c r="T104" s="86"/>
    </row>
    <row r="107" spans="15:19" ht="12.75">
      <c r="O107" s="162" t="s">
        <v>88</v>
      </c>
      <c r="P107" s="217"/>
      <c r="Q107" s="217"/>
      <c r="R107" s="217"/>
      <c r="S107" s="217"/>
    </row>
    <row r="108" spans="15:19" ht="12.75">
      <c r="O108" s="217" t="s">
        <v>34</v>
      </c>
      <c r="P108" s="217"/>
      <c r="Q108" s="217"/>
      <c r="R108" s="217"/>
      <c r="S108" s="217"/>
    </row>
  </sheetData>
  <sheetProtection/>
  <mergeCells count="201">
    <mergeCell ref="S72:T72"/>
    <mergeCell ref="S70:T70"/>
    <mergeCell ref="C1:R1"/>
    <mergeCell ref="B3:B4"/>
    <mergeCell ref="C3:C4"/>
    <mergeCell ref="AA3:AF3"/>
    <mergeCell ref="A4:A5"/>
    <mergeCell ref="AA4:AB4"/>
    <mergeCell ref="AC4:AD4"/>
    <mergeCell ref="AE4:AF4"/>
    <mergeCell ref="AC5:AC6"/>
    <mergeCell ref="AD5:AD6"/>
    <mergeCell ref="AH4:AI4"/>
    <mergeCell ref="B5:B6"/>
    <mergeCell ref="C5:C6"/>
    <mergeCell ref="D5:D6"/>
    <mergeCell ref="F5:G5"/>
    <mergeCell ref="X5:X6"/>
    <mergeCell ref="Y5:Y6"/>
    <mergeCell ref="Z5:Z6"/>
    <mergeCell ref="AA5:AA6"/>
    <mergeCell ref="AB5:AB6"/>
    <mergeCell ref="AJ5:AJ6"/>
    <mergeCell ref="A6:A7"/>
    <mergeCell ref="B7:B8"/>
    <mergeCell ref="C7:C8"/>
    <mergeCell ref="G7:G8"/>
    <mergeCell ref="I7:J7"/>
    <mergeCell ref="Y7:Y8"/>
    <mergeCell ref="AE5:AE6"/>
    <mergeCell ref="AD7:AD8"/>
    <mergeCell ref="AE7:AE8"/>
    <mergeCell ref="X9:X10"/>
    <mergeCell ref="X7:X8"/>
    <mergeCell ref="Y9:Y10"/>
    <mergeCell ref="Z9:Z10"/>
    <mergeCell ref="AH5:AH6"/>
    <mergeCell ref="AI5:AI6"/>
    <mergeCell ref="AF7:AF8"/>
    <mergeCell ref="AH7:AH8"/>
    <mergeCell ref="AI7:AI8"/>
    <mergeCell ref="AF5:AF6"/>
    <mergeCell ref="Z7:Z8"/>
    <mergeCell ref="AA7:AA8"/>
    <mergeCell ref="AB7:AB8"/>
    <mergeCell ref="AC7:AC8"/>
    <mergeCell ref="AJ7:AJ8"/>
    <mergeCell ref="A8:A9"/>
    <mergeCell ref="B9:B10"/>
    <mergeCell ref="C9:C10"/>
    <mergeCell ref="D9:D10"/>
    <mergeCell ref="F9:G9"/>
    <mergeCell ref="AI9:AI10"/>
    <mergeCell ref="AJ9:AJ10"/>
    <mergeCell ref="AA9:AA10"/>
    <mergeCell ref="AB9:AB10"/>
    <mergeCell ref="AC9:AC10"/>
    <mergeCell ref="AD9:AD10"/>
    <mergeCell ref="AE9:AE10"/>
    <mergeCell ref="AF9:AF10"/>
    <mergeCell ref="AH9:AH10"/>
    <mergeCell ref="L11:M11"/>
    <mergeCell ref="X11:Y12"/>
    <mergeCell ref="A12:A13"/>
    <mergeCell ref="B13:B14"/>
    <mergeCell ref="C13:C14"/>
    <mergeCell ref="D13:D14"/>
    <mergeCell ref="A10:A11"/>
    <mergeCell ref="B11:B12"/>
    <mergeCell ref="C11:C12"/>
    <mergeCell ref="J11:J12"/>
    <mergeCell ref="Z11:Z12"/>
    <mergeCell ref="AA11:AB12"/>
    <mergeCell ref="AC11:AD12"/>
    <mergeCell ref="AE11:AF12"/>
    <mergeCell ref="AH11:AI12"/>
    <mergeCell ref="AJ11:AJ12"/>
    <mergeCell ref="F13:G13"/>
    <mergeCell ref="X13:X14"/>
    <mergeCell ref="Y13:Y14"/>
    <mergeCell ref="Z13:Z14"/>
    <mergeCell ref="AA13:AA14"/>
    <mergeCell ref="AB13:AB14"/>
    <mergeCell ref="AH13:AH14"/>
    <mergeCell ref="AI13:AI14"/>
    <mergeCell ref="A14:A15"/>
    <mergeCell ref="B15:B16"/>
    <mergeCell ref="C15:C16"/>
    <mergeCell ref="G15:G16"/>
    <mergeCell ref="I15:J15"/>
    <mergeCell ref="X15:X16"/>
    <mergeCell ref="Y15:Y16"/>
    <mergeCell ref="Z15:Z16"/>
    <mergeCell ref="AB15:AB16"/>
    <mergeCell ref="AH15:AH16"/>
    <mergeCell ref="AI15:AI16"/>
    <mergeCell ref="A16:A17"/>
    <mergeCell ref="O16:O17"/>
    <mergeCell ref="R16:R17"/>
    <mergeCell ref="B17:B18"/>
    <mergeCell ref="C17:C18"/>
    <mergeCell ref="D17:D18"/>
    <mergeCell ref="F17:G17"/>
    <mergeCell ref="C19:C20"/>
    <mergeCell ref="A20:A21"/>
    <mergeCell ref="B21:B22"/>
    <mergeCell ref="C21:C22"/>
    <mergeCell ref="AA15:AA16"/>
    <mergeCell ref="A18:A19"/>
    <mergeCell ref="M18:M21"/>
    <mergeCell ref="B19:B20"/>
    <mergeCell ref="D21:D22"/>
    <mergeCell ref="F21:G21"/>
    <mergeCell ref="I23:J23"/>
    <mergeCell ref="A24:A25"/>
    <mergeCell ref="B25:B26"/>
    <mergeCell ref="C25:C26"/>
    <mergeCell ref="D25:D26"/>
    <mergeCell ref="F25:G25"/>
    <mergeCell ref="A22:A23"/>
    <mergeCell ref="B23:B24"/>
    <mergeCell ref="C23:C24"/>
    <mergeCell ref="G23:G24"/>
    <mergeCell ref="L27:M27"/>
    <mergeCell ref="A28:A29"/>
    <mergeCell ref="B29:B30"/>
    <mergeCell ref="C29:C30"/>
    <mergeCell ref="D29:D30"/>
    <mergeCell ref="F29:G29"/>
    <mergeCell ref="A26:A27"/>
    <mergeCell ref="B27:B28"/>
    <mergeCell ref="I44:J44"/>
    <mergeCell ref="C27:C28"/>
    <mergeCell ref="J27:J28"/>
    <mergeCell ref="I31:J31"/>
    <mergeCell ref="C33:C34"/>
    <mergeCell ref="D33:D34"/>
    <mergeCell ref="P34:P35"/>
    <mergeCell ref="R34:R35"/>
    <mergeCell ref="S34:S35"/>
    <mergeCell ref="C31:C32"/>
    <mergeCell ref="G31:G32"/>
    <mergeCell ref="A32:A33"/>
    <mergeCell ref="B33:B34"/>
    <mergeCell ref="F33:G33"/>
    <mergeCell ref="A30:A31"/>
    <mergeCell ref="B31:B32"/>
    <mergeCell ref="J47:J48"/>
    <mergeCell ref="L47:M47"/>
    <mergeCell ref="D49:D50"/>
    <mergeCell ref="F49:G49"/>
    <mergeCell ref="G50:G51"/>
    <mergeCell ref="A34:A35"/>
    <mergeCell ref="C38:R39"/>
    <mergeCell ref="D43:D44"/>
    <mergeCell ref="F43:G43"/>
    <mergeCell ref="G44:G45"/>
    <mergeCell ref="O50:P50"/>
    <mergeCell ref="L53:M53"/>
    <mergeCell ref="I50:J50"/>
    <mergeCell ref="M50:M51"/>
    <mergeCell ref="D55:D56"/>
    <mergeCell ref="F55:G55"/>
    <mergeCell ref="P55:P56"/>
    <mergeCell ref="G56:G57"/>
    <mergeCell ref="I56:J56"/>
    <mergeCell ref="F57:F58"/>
    <mergeCell ref="L65:M65"/>
    <mergeCell ref="A67:R67"/>
    <mergeCell ref="O69:R69"/>
    <mergeCell ref="J59:J60"/>
    <mergeCell ref="L59:M59"/>
    <mergeCell ref="I62:J62"/>
    <mergeCell ref="M62:M63"/>
    <mergeCell ref="O75:R75"/>
    <mergeCell ref="R77:R78"/>
    <mergeCell ref="O79:R79"/>
    <mergeCell ref="O81:R81"/>
    <mergeCell ref="D61:D62"/>
    <mergeCell ref="F61:G61"/>
    <mergeCell ref="G62:G63"/>
    <mergeCell ref="R71:R72"/>
    <mergeCell ref="O73:R73"/>
    <mergeCell ref="O62:P62"/>
    <mergeCell ref="O91:R91"/>
    <mergeCell ref="O94:R94"/>
    <mergeCell ref="O87:R87"/>
    <mergeCell ref="J83:J84"/>
    <mergeCell ref="R83:R84"/>
    <mergeCell ref="O85:R85"/>
    <mergeCell ref="J88:J89"/>
    <mergeCell ref="R89:R90"/>
    <mergeCell ref="O107:S107"/>
    <mergeCell ref="O108:S108"/>
    <mergeCell ref="R96:R97"/>
    <mergeCell ref="O100:R100"/>
    <mergeCell ref="J102:J103"/>
    <mergeCell ref="R102:R103"/>
    <mergeCell ref="O104:R104"/>
    <mergeCell ref="J97:J98"/>
    <mergeCell ref="O98:R98"/>
  </mergeCells>
  <dataValidations count="13">
    <dataValidation type="list" allowBlank="1" showInputMessage="1" showErrorMessage="1" sqref="O81:R81 O87:R87">
      <formula1>$N$81:$N$82</formula1>
    </dataValidation>
    <dataValidation type="list" allowBlank="1" showInputMessage="1" showErrorMessage="1" sqref="O85:R85 O91:R91">
      <formula1>$N$87:$N$88</formula1>
    </dataValidation>
    <dataValidation type="list" allowBlank="1" showInputMessage="1" showErrorMessage="1" sqref="O94:R94 O100:R100">
      <formula1>$N$94:$N$95</formula1>
    </dataValidation>
    <dataValidation type="list" allowBlank="1" showInputMessage="1" showErrorMessage="1" sqref="O98:R98 O104:R104">
      <formula1>$N$98:$N$99</formula1>
    </dataValidation>
    <dataValidation type="list" allowBlank="1" showInputMessage="1" showErrorMessage="1" sqref="L46:L47">
      <formula1>$K$47:$K$48</formula1>
    </dataValidation>
    <dataValidation type="list" allowBlank="1" showInputMessage="1" showErrorMessage="1" sqref="R55:S55">
      <formula1>$Q$55:$Q$56</formula1>
    </dataValidation>
    <dataValidation type="list" allowBlank="1" showInputMessage="1" showErrorMessage="1" sqref="O62">
      <formula1>$N$62:$N$63</formula1>
    </dataValidation>
    <dataValidation type="list" allowBlank="1" showInputMessage="1" showErrorMessage="1" sqref="O50">
      <formula1>$N$50:$N$51</formula1>
    </dataValidation>
    <dataValidation type="list" allowBlank="1" showInputMessage="1" showErrorMessage="1" sqref="O19">
      <formula1>$N$19:$N$20</formula1>
    </dataValidation>
    <dataValidation type="list" allowBlank="1" showInputMessage="1" showErrorMessage="1" sqref="L59">
      <formula1>$K$59:$K$60</formula1>
    </dataValidation>
    <dataValidation type="list" allowBlank="1" showInputMessage="1" showErrorMessage="1" sqref="L27">
      <formula1>$K$27:$K$28</formula1>
    </dataValidation>
    <dataValidation type="list" allowBlank="1" showInputMessage="1" showErrorMessage="1" sqref="L11">
      <formula1>$K$11:$K$12</formula1>
    </dataValidation>
    <dataValidation type="list" allowBlank="1" showInputMessage="1" showErrorMessage="1" sqref="F49:G49 I23 I44 I56 I50 F55:G55 F61:G61 I62 I15 F17:G17 I31 I7 F21:G21 F5:G5 F25:G25 F29:G29 F13:G13 F9:G9 F33:G33 F43:G43">
      <formula1>E49:E50</formula1>
    </dataValidation>
  </dataValidations>
  <printOptions/>
  <pageMargins left="0.7480314960629921" right="0.7480314960629921" top="0.984251968503937" bottom="0.984251968503937" header="0.5118110236220472" footer="0.5118110236220472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9">
      <selection activeCell="G25" sqref="G25:H26"/>
    </sheetView>
  </sheetViews>
  <sheetFormatPr defaultColWidth="9.140625" defaultRowHeight="12.75"/>
  <cols>
    <col min="1" max="1" width="5.28125" style="0" bestFit="1" customWidth="1"/>
    <col min="2" max="2" width="8.421875" style="0" customWidth="1"/>
    <col min="3" max="4" width="26.421875" style="0" customWidth="1"/>
    <col min="5" max="5" width="23.57421875" style="0" customWidth="1"/>
    <col min="6" max="6" width="22.7109375" style="0" customWidth="1"/>
    <col min="7" max="8" width="24.28125" style="0" customWidth="1"/>
  </cols>
  <sheetData>
    <row r="1" spans="1:8" ht="23.25">
      <c r="A1" s="4"/>
      <c r="B1" s="4"/>
      <c r="C1" s="4"/>
      <c r="D1" s="4"/>
      <c r="E1" s="239"/>
      <c r="F1" s="239"/>
      <c r="G1" s="239"/>
      <c r="H1" s="239"/>
    </row>
    <row r="2" spans="1:8" ht="27" customHeight="1">
      <c r="A2" s="240" t="s">
        <v>137</v>
      </c>
      <c r="B2" s="241"/>
      <c r="C2" s="241"/>
      <c r="D2" s="241"/>
      <c r="E2" s="241"/>
      <c r="F2" s="241"/>
      <c r="G2" s="241"/>
      <c r="H2" s="241"/>
    </row>
    <row r="3" spans="1:8" ht="27" customHeight="1">
      <c r="A3" s="242" t="s">
        <v>138</v>
      </c>
      <c r="B3" s="242"/>
      <c r="C3" s="242"/>
      <c r="D3" s="242"/>
      <c r="E3" s="242"/>
      <c r="F3" s="242"/>
      <c r="G3" s="242"/>
      <c r="H3" s="242"/>
    </row>
    <row r="4" spans="1:8" ht="13.5" customHeight="1" thickBot="1">
      <c r="A4" s="118"/>
      <c r="B4" s="118"/>
      <c r="C4" s="118"/>
      <c r="D4" s="118"/>
      <c r="E4" s="118"/>
      <c r="F4" s="118"/>
      <c r="G4" s="118"/>
      <c r="H4" s="118"/>
    </row>
    <row r="5" spans="1:8" ht="18.75" thickBot="1">
      <c r="A5" s="89" t="s">
        <v>42</v>
      </c>
      <c r="B5" s="92" t="s">
        <v>52</v>
      </c>
      <c r="C5" s="90" t="s">
        <v>66</v>
      </c>
      <c r="D5" s="90" t="s">
        <v>67</v>
      </c>
      <c r="E5" s="90" t="s">
        <v>68</v>
      </c>
      <c r="F5" s="90" t="s">
        <v>69</v>
      </c>
      <c r="G5" s="90" t="s">
        <v>117</v>
      </c>
      <c r="H5" s="90" t="s">
        <v>118</v>
      </c>
    </row>
    <row r="6" spans="1:8" s="91" customFormat="1" ht="24" customHeight="1">
      <c r="A6" s="233" t="s">
        <v>43</v>
      </c>
      <c r="B6" s="236" t="s">
        <v>59</v>
      </c>
      <c r="C6" s="107" t="s">
        <v>71</v>
      </c>
      <c r="D6" s="107" t="s">
        <v>79</v>
      </c>
      <c r="E6" s="107" t="s">
        <v>135</v>
      </c>
      <c r="F6" s="107" t="s">
        <v>83</v>
      </c>
      <c r="G6" s="107" t="s">
        <v>131</v>
      </c>
      <c r="H6" s="107" t="s">
        <v>72</v>
      </c>
    </row>
    <row r="7" spans="1:8" s="104" customFormat="1" ht="9.75">
      <c r="A7" s="234"/>
      <c r="B7" s="237"/>
      <c r="C7" s="144" t="s">
        <v>48</v>
      </c>
      <c r="D7" s="145" t="s">
        <v>48</v>
      </c>
      <c r="E7" s="145" t="s">
        <v>49</v>
      </c>
      <c r="F7" s="147" t="s">
        <v>48</v>
      </c>
      <c r="G7" s="144" t="s">
        <v>49</v>
      </c>
      <c r="H7" s="147" t="s">
        <v>49</v>
      </c>
    </row>
    <row r="8" spans="1:8" s="91" customFormat="1" ht="24" customHeight="1" thickBot="1">
      <c r="A8" s="235"/>
      <c r="B8" s="238"/>
      <c r="C8" s="108" t="s">
        <v>140</v>
      </c>
      <c r="D8" s="108" t="s">
        <v>134</v>
      </c>
      <c r="E8" s="108" t="s">
        <v>136</v>
      </c>
      <c r="F8" s="108" t="s">
        <v>129</v>
      </c>
      <c r="G8" s="108" t="s">
        <v>132</v>
      </c>
      <c r="H8" s="108" t="s">
        <v>73</v>
      </c>
    </row>
    <row r="9" spans="1:8" s="91" customFormat="1" ht="24" customHeight="1">
      <c r="A9" s="233" t="s">
        <v>44</v>
      </c>
      <c r="B9" s="236" t="s">
        <v>55</v>
      </c>
      <c r="C9" s="107" t="s">
        <v>130</v>
      </c>
      <c r="D9" s="109" t="s">
        <v>122</v>
      </c>
      <c r="E9" s="107" t="s">
        <v>123</v>
      </c>
      <c r="F9" s="107" t="s">
        <v>119</v>
      </c>
      <c r="G9" s="107" t="s">
        <v>120</v>
      </c>
      <c r="H9" s="107" t="s">
        <v>80</v>
      </c>
    </row>
    <row r="10" spans="1:8" s="104" customFormat="1" ht="9.75">
      <c r="A10" s="234"/>
      <c r="B10" s="237"/>
      <c r="C10" s="148" t="s">
        <v>48</v>
      </c>
      <c r="D10" s="144" t="s">
        <v>50</v>
      </c>
      <c r="E10" s="149" t="s">
        <v>51</v>
      </c>
      <c r="F10" s="145" t="s">
        <v>50</v>
      </c>
      <c r="G10" s="150" t="s">
        <v>51</v>
      </c>
      <c r="H10" s="148" t="s">
        <v>49</v>
      </c>
    </row>
    <row r="11" spans="1:8" s="91" customFormat="1" ht="24" customHeight="1" thickBot="1">
      <c r="A11" s="235"/>
      <c r="B11" s="238"/>
      <c r="C11" s="108" t="s">
        <v>78</v>
      </c>
      <c r="D11" s="109" t="s">
        <v>92</v>
      </c>
      <c r="E11" s="108" t="s">
        <v>104</v>
      </c>
      <c r="F11" s="108" t="s">
        <v>100</v>
      </c>
      <c r="G11" s="108" t="s">
        <v>121</v>
      </c>
      <c r="H11" s="108" t="s">
        <v>81</v>
      </c>
    </row>
    <row r="12" spans="1:8" s="91" customFormat="1" ht="24" customHeight="1">
      <c r="A12" s="233" t="s">
        <v>45</v>
      </c>
      <c r="B12" s="236" t="s">
        <v>56</v>
      </c>
      <c r="C12" s="107" t="s">
        <v>94</v>
      </c>
      <c r="D12" s="107" t="s">
        <v>126</v>
      </c>
      <c r="E12" s="107" t="s">
        <v>98</v>
      </c>
      <c r="F12" s="107" t="s">
        <v>124</v>
      </c>
      <c r="G12" s="107"/>
      <c r="H12" s="107"/>
    </row>
    <row r="13" spans="1:8" s="104" customFormat="1" ht="9.75">
      <c r="A13" s="234"/>
      <c r="B13" s="237"/>
      <c r="C13" s="146" t="s">
        <v>50</v>
      </c>
      <c r="D13" s="151" t="s">
        <v>51</v>
      </c>
      <c r="E13" s="152" t="s">
        <v>51</v>
      </c>
      <c r="F13" s="153" t="s">
        <v>50</v>
      </c>
      <c r="G13" s="154"/>
      <c r="H13" s="103"/>
    </row>
    <row r="14" spans="1:8" s="91" customFormat="1" ht="24" customHeight="1" thickBot="1">
      <c r="A14" s="235"/>
      <c r="B14" s="238"/>
      <c r="C14" s="108" t="s">
        <v>96</v>
      </c>
      <c r="D14" s="108" t="s">
        <v>127</v>
      </c>
      <c r="E14" s="108" t="s">
        <v>101</v>
      </c>
      <c r="F14" s="108" t="s">
        <v>125</v>
      </c>
      <c r="G14" s="108"/>
      <c r="H14" s="108"/>
    </row>
    <row r="15" spans="1:8" s="91" customFormat="1" ht="24" customHeight="1">
      <c r="A15" s="233" t="s">
        <v>46</v>
      </c>
      <c r="B15" s="236" t="s">
        <v>57</v>
      </c>
      <c r="C15" s="107" t="s">
        <v>78</v>
      </c>
      <c r="D15" s="107" t="s">
        <v>131</v>
      </c>
      <c r="E15" s="107" t="s">
        <v>135</v>
      </c>
      <c r="F15" s="107" t="s">
        <v>129</v>
      </c>
      <c r="G15" s="119"/>
      <c r="H15" s="136"/>
    </row>
    <row r="16" spans="1:8" s="104" customFormat="1" ht="9.75">
      <c r="A16" s="234"/>
      <c r="B16" s="237"/>
      <c r="C16" s="103" t="s">
        <v>53</v>
      </c>
      <c r="D16" s="103" t="s">
        <v>53</v>
      </c>
      <c r="E16" s="103" t="s">
        <v>53</v>
      </c>
      <c r="F16" s="103" t="s">
        <v>53</v>
      </c>
      <c r="G16" s="138"/>
      <c r="H16" s="135"/>
    </row>
    <row r="17" spans="1:8" s="91" customFormat="1" ht="24" customHeight="1" thickBot="1">
      <c r="A17" s="235"/>
      <c r="B17" s="238"/>
      <c r="C17" s="109" t="s">
        <v>80</v>
      </c>
      <c r="D17" s="108" t="s">
        <v>140</v>
      </c>
      <c r="E17" s="108" t="s">
        <v>134</v>
      </c>
      <c r="F17" s="109" t="s">
        <v>73</v>
      </c>
      <c r="G17" s="120"/>
      <c r="H17" s="137"/>
    </row>
    <row r="18" spans="1:8" s="91" customFormat="1" ht="24" customHeight="1">
      <c r="A18" s="233" t="s">
        <v>47</v>
      </c>
      <c r="B18" s="236" t="s">
        <v>58</v>
      </c>
      <c r="C18" s="107" t="s">
        <v>125</v>
      </c>
      <c r="D18" s="107" t="s">
        <v>100</v>
      </c>
      <c r="E18" s="107" t="s">
        <v>122</v>
      </c>
      <c r="F18" s="110" t="s">
        <v>94</v>
      </c>
      <c r="G18" s="107"/>
      <c r="H18" s="107"/>
    </row>
    <row r="19" spans="1:8" s="104" customFormat="1" ht="9.75">
      <c r="A19" s="234"/>
      <c r="B19" s="237"/>
      <c r="C19" s="106" t="s">
        <v>54</v>
      </c>
      <c r="D19" s="106" t="s">
        <v>54</v>
      </c>
      <c r="E19" s="106" t="s">
        <v>54</v>
      </c>
      <c r="F19" s="105" t="s">
        <v>54</v>
      </c>
      <c r="G19" s="105"/>
      <c r="H19" s="106"/>
    </row>
    <row r="20" spans="1:8" s="91" customFormat="1" ht="24" customHeight="1" thickBot="1">
      <c r="A20" s="235"/>
      <c r="B20" s="238"/>
      <c r="C20" s="108" t="s">
        <v>126</v>
      </c>
      <c r="D20" s="108" t="s">
        <v>121</v>
      </c>
      <c r="E20" s="108" t="s">
        <v>104</v>
      </c>
      <c r="F20" s="111" t="s">
        <v>101</v>
      </c>
      <c r="G20" s="108"/>
      <c r="H20" s="108"/>
    </row>
    <row r="22" spans="2:3" ht="15.75">
      <c r="B22" s="122" t="s">
        <v>60</v>
      </c>
      <c r="C22" s="123" t="s">
        <v>61</v>
      </c>
    </row>
    <row r="23" spans="2:3" ht="15.75">
      <c r="B23" s="122" t="s">
        <v>60</v>
      </c>
      <c r="C23" s="123" t="s">
        <v>62</v>
      </c>
    </row>
    <row r="24" spans="2:3" ht="15.75">
      <c r="B24" s="121" t="s">
        <v>60</v>
      </c>
      <c r="C24" s="125" t="s">
        <v>64</v>
      </c>
    </row>
    <row r="25" spans="7:8" ht="12.75">
      <c r="G25" s="232" t="s">
        <v>63</v>
      </c>
      <c r="H25" s="232"/>
    </row>
    <row r="26" spans="7:8" ht="12.75">
      <c r="G26" s="231" t="s">
        <v>139</v>
      </c>
      <c r="H26" s="232"/>
    </row>
  </sheetData>
  <sheetProtection/>
  <mergeCells count="15">
    <mergeCell ref="E1:H1"/>
    <mergeCell ref="A6:A8"/>
    <mergeCell ref="A9:A11"/>
    <mergeCell ref="A2:H2"/>
    <mergeCell ref="A3:H3"/>
    <mergeCell ref="G25:H25"/>
    <mergeCell ref="G26:H26"/>
    <mergeCell ref="A12:A14"/>
    <mergeCell ref="B6:B8"/>
    <mergeCell ref="B9:B11"/>
    <mergeCell ref="B12:B14"/>
    <mergeCell ref="B15:B17"/>
    <mergeCell ref="B18:B20"/>
    <mergeCell ref="A15:A17"/>
    <mergeCell ref="A18:A20"/>
  </mergeCells>
  <printOptions/>
  <pageMargins left="1.1023622047244095" right="0.7086614173228347" top="0.7480314960629921" bottom="0.7480314960629921" header="0.31496062992125984" footer="0.31496062992125984"/>
  <pageSetup fitToHeight="1" fitToWidth="1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0">
      <selection activeCell="I13" sqref="I13"/>
    </sheetView>
  </sheetViews>
  <sheetFormatPr defaultColWidth="9.140625" defaultRowHeight="12.75"/>
  <cols>
    <col min="1" max="1" width="5.28125" style="0" bestFit="1" customWidth="1"/>
    <col min="2" max="2" width="8.421875" style="0" customWidth="1"/>
    <col min="3" max="6" width="30.140625" style="0" customWidth="1"/>
  </cols>
  <sheetData>
    <row r="1" spans="1:6" ht="23.25">
      <c r="A1" s="4"/>
      <c r="B1" s="4"/>
      <c r="C1" s="4"/>
      <c r="D1" s="4"/>
      <c r="E1" s="239"/>
      <c r="F1" s="239"/>
    </row>
    <row r="2" spans="1:6" ht="27" customHeight="1">
      <c r="A2" s="240" t="s">
        <v>137</v>
      </c>
      <c r="B2" s="240"/>
      <c r="C2" s="240"/>
      <c r="D2" s="240"/>
      <c r="E2" s="240"/>
      <c r="F2" s="240"/>
    </row>
    <row r="3" spans="1:6" ht="27" customHeight="1">
      <c r="A3" s="242" t="s">
        <v>180</v>
      </c>
      <c r="B3" s="242"/>
      <c r="C3" s="242"/>
      <c r="D3" s="242"/>
      <c r="E3" s="242"/>
      <c r="F3" s="242"/>
    </row>
    <row r="4" spans="1:6" ht="13.5" customHeight="1" thickBot="1">
      <c r="A4" s="118"/>
      <c r="B4" s="118"/>
      <c r="C4" s="118"/>
      <c r="D4" s="118"/>
      <c r="E4" s="118"/>
      <c r="F4" s="118"/>
    </row>
    <row r="5" spans="1:6" ht="18.75" thickBot="1">
      <c r="A5" s="89" t="s">
        <v>42</v>
      </c>
      <c r="B5" s="92" t="s">
        <v>52</v>
      </c>
      <c r="C5" s="90" t="s">
        <v>66</v>
      </c>
      <c r="D5" s="90" t="s">
        <v>67</v>
      </c>
      <c r="E5" s="90" t="s">
        <v>68</v>
      </c>
      <c r="F5" s="90" t="s">
        <v>69</v>
      </c>
    </row>
    <row r="6" spans="1:9" s="91" customFormat="1" ht="24" customHeight="1">
      <c r="A6" s="233" t="s">
        <v>43</v>
      </c>
      <c r="B6" s="236" t="s">
        <v>59</v>
      </c>
      <c r="C6" s="139" t="s">
        <v>79</v>
      </c>
      <c r="D6" s="107" t="s">
        <v>78</v>
      </c>
      <c r="E6" s="107" t="s">
        <v>73</v>
      </c>
      <c r="F6" s="107" t="s">
        <v>71</v>
      </c>
      <c r="H6" s="141"/>
      <c r="I6" s="141"/>
    </row>
    <row r="7" spans="1:9" s="104" customFormat="1" ht="12.75" customHeight="1">
      <c r="A7" s="234"/>
      <c r="B7" s="237"/>
      <c r="C7" s="144" t="s">
        <v>48</v>
      </c>
      <c r="D7" s="144" t="s">
        <v>49</v>
      </c>
      <c r="E7" s="145" t="s">
        <v>49</v>
      </c>
      <c r="F7" s="145" t="s">
        <v>48</v>
      </c>
      <c r="H7" s="142"/>
      <c r="I7" s="142"/>
    </row>
    <row r="8" spans="1:9" s="91" customFormat="1" ht="24" customHeight="1" thickBot="1">
      <c r="A8" s="235"/>
      <c r="B8" s="238"/>
      <c r="C8" s="140" t="s">
        <v>83</v>
      </c>
      <c r="D8" s="108" t="s">
        <v>140</v>
      </c>
      <c r="E8" s="108" t="s">
        <v>134</v>
      </c>
      <c r="F8" s="108" t="s">
        <v>130</v>
      </c>
      <c r="H8" s="141"/>
      <c r="I8" s="141"/>
    </row>
    <row r="9" spans="1:6" s="91" customFormat="1" ht="24" customHeight="1">
      <c r="A9" s="233" t="s">
        <v>44</v>
      </c>
      <c r="B9" s="236" t="s">
        <v>158</v>
      </c>
      <c r="C9" s="107" t="s">
        <v>153</v>
      </c>
      <c r="D9" s="107" t="s">
        <v>126</v>
      </c>
      <c r="E9" s="107" t="s">
        <v>101</v>
      </c>
      <c r="F9" s="107" t="s">
        <v>119</v>
      </c>
    </row>
    <row r="10" spans="1:6" s="104" customFormat="1" ht="12.75" customHeight="1">
      <c r="A10" s="234"/>
      <c r="B10" s="237"/>
      <c r="C10" s="148" t="s">
        <v>50</v>
      </c>
      <c r="D10" s="148" t="s">
        <v>65</v>
      </c>
      <c r="E10" s="146" t="s">
        <v>65</v>
      </c>
      <c r="F10" s="146" t="s">
        <v>50</v>
      </c>
    </row>
    <row r="11" spans="1:6" s="91" customFormat="1" ht="24" customHeight="1" thickBot="1">
      <c r="A11" s="235"/>
      <c r="B11" s="238"/>
      <c r="C11" s="108" t="s">
        <v>96</v>
      </c>
      <c r="D11" s="109" t="s">
        <v>100</v>
      </c>
      <c r="E11" s="108" t="s">
        <v>91</v>
      </c>
      <c r="F11" s="108" t="s">
        <v>124</v>
      </c>
    </row>
    <row r="12" spans="1:6" s="91" customFormat="1" ht="24" customHeight="1">
      <c r="A12" s="233" t="s">
        <v>45</v>
      </c>
      <c r="B12" s="236" t="s">
        <v>57</v>
      </c>
      <c r="C12" s="126" t="s">
        <v>162</v>
      </c>
      <c r="D12" s="126"/>
      <c r="E12" s="126"/>
      <c r="F12" s="126" t="s">
        <v>160</v>
      </c>
    </row>
    <row r="13" spans="1:6" s="104" customFormat="1" ht="12.75" customHeight="1">
      <c r="A13" s="234"/>
      <c r="B13" s="237"/>
      <c r="C13" s="144" t="s">
        <v>49</v>
      </c>
      <c r="D13" s="105"/>
      <c r="E13" s="105"/>
      <c r="F13" s="145" t="s">
        <v>49</v>
      </c>
    </row>
    <row r="14" spans="1:6" s="91" customFormat="1" ht="24" customHeight="1" thickBot="1">
      <c r="A14" s="235"/>
      <c r="B14" s="238"/>
      <c r="C14" s="127" t="s">
        <v>154</v>
      </c>
      <c r="D14" s="127"/>
      <c r="E14" s="127"/>
      <c r="F14" s="127" t="s">
        <v>155</v>
      </c>
    </row>
    <row r="15" spans="1:6" s="91" customFormat="1" ht="24" customHeight="1">
      <c r="A15" s="233" t="s">
        <v>46</v>
      </c>
      <c r="B15" s="236" t="s">
        <v>70</v>
      </c>
      <c r="C15" s="126" t="s">
        <v>166</v>
      </c>
      <c r="D15" s="126"/>
      <c r="E15" s="126"/>
      <c r="F15" s="126" t="s">
        <v>168</v>
      </c>
    </row>
    <row r="16" spans="1:6" s="104" customFormat="1" ht="12.75" customHeight="1">
      <c r="A16" s="234"/>
      <c r="B16" s="237"/>
      <c r="C16" s="148" t="s">
        <v>51</v>
      </c>
      <c r="D16" s="105"/>
      <c r="E16" s="105"/>
      <c r="F16" s="146" t="s">
        <v>51</v>
      </c>
    </row>
    <row r="17" spans="1:6" s="91" customFormat="1" ht="24" customHeight="1" thickBot="1">
      <c r="A17" s="235"/>
      <c r="B17" s="238"/>
      <c r="C17" s="127" t="s">
        <v>157</v>
      </c>
      <c r="D17" s="127"/>
      <c r="E17" s="127"/>
      <c r="F17" s="127" t="s">
        <v>156</v>
      </c>
    </row>
    <row r="19" spans="1:2" ht="15.75">
      <c r="A19" s="122" t="s">
        <v>60</v>
      </c>
      <c r="B19" s="123" t="s">
        <v>62</v>
      </c>
    </row>
    <row r="20" spans="1:2" ht="15.75">
      <c r="A20" s="121" t="s">
        <v>60</v>
      </c>
      <c r="B20" s="125" t="s">
        <v>64</v>
      </c>
    </row>
    <row r="21" ht="12.75">
      <c r="F21" s="124"/>
    </row>
    <row r="22" spans="5:6" ht="12.75">
      <c r="E22" s="232" t="s">
        <v>63</v>
      </c>
      <c r="F22" s="232"/>
    </row>
    <row r="23" spans="5:6" ht="12.75">
      <c r="E23" s="231" t="s">
        <v>139</v>
      </c>
      <c r="F23" s="232"/>
    </row>
  </sheetData>
  <sheetProtection/>
  <mergeCells count="13">
    <mergeCell ref="E23:F23"/>
    <mergeCell ref="E1:F1"/>
    <mergeCell ref="A6:A8"/>
    <mergeCell ref="A9:A11"/>
    <mergeCell ref="A2:F2"/>
    <mergeCell ref="A3:F3"/>
    <mergeCell ref="E22:F22"/>
    <mergeCell ref="B6:B8"/>
    <mergeCell ref="B9:B11"/>
    <mergeCell ref="B12:B14"/>
    <mergeCell ref="B15:B17"/>
    <mergeCell ref="A15:A17"/>
    <mergeCell ref="A12:A14"/>
  </mergeCells>
  <printOptions/>
  <pageMargins left="1.1023622047244095" right="0.7086614173228347" top="0.7480314960629921" bottom="0.7480314960629921" header="0.31496062992125984" footer="0.31496062992125984"/>
  <pageSetup fitToHeight="1" fitToWidth="1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5.28125" style="0" bestFit="1" customWidth="1"/>
    <col min="2" max="2" width="8.421875" style="0" customWidth="1"/>
    <col min="3" max="6" width="30.140625" style="0" customWidth="1"/>
    <col min="8" max="8" width="0.13671875" style="0" customWidth="1"/>
  </cols>
  <sheetData>
    <row r="1" spans="1:6" ht="23.25">
      <c r="A1" s="4"/>
      <c r="B1" s="4"/>
      <c r="C1" s="4"/>
      <c r="D1" s="4"/>
      <c r="E1" s="239"/>
      <c r="F1" s="239"/>
    </row>
    <row r="2" spans="1:6" ht="27" customHeight="1">
      <c r="A2" s="240" t="s">
        <v>137</v>
      </c>
      <c r="B2" s="240"/>
      <c r="C2" s="240"/>
      <c r="D2" s="240"/>
      <c r="E2" s="240"/>
      <c r="F2" s="240"/>
    </row>
    <row r="3" spans="1:6" ht="27" customHeight="1">
      <c r="A3" s="242" t="s">
        <v>176</v>
      </c>
      <c r="B3" s="242"/>
      <c r="C3" s="242"/>
      <c r="D3" s="242"/>
      <c r="E3" s="242"/>
      <c r="F3" s="242"/>
    </row>
    <row r="4" spans="1:6" ht="13.5" customHeight="1" thickBot="1">
      <c r="A4" s="118"/>
      <c r="B4" s="118"/>
      <c r="C4" s="118"/>
      <c r="D4" s="118"/>
      <c r="E4" s="118"/>
      <c r="F4" s="118"/>
    </row>
    <row r="5" spans="1:6" ht="18.75" thickBot="1">
      <c r="A5" s="89" t="s">
        <v>42</v>
      </c>
      <c r="B5" s="92" t="s">
        <v>52</v>
      </c>
      <c r="C5" s="90" t="s">
        <v>66</v>
      </c>
      <c r="D5" s="90" t="s">
        <v>67</v>
      </c>
      <c r="E5" s="90" t="s">
        <v>68</v>
      </c>
      <c r="F5" s="90" t="s">
        <v>69</v>
      </c>
    </row>
    <row r="6" spans="1:9" s="91" customFormat="1" ht="24" customHeight="1">
      <c r="A6" s="233" t="s">
        <v>43</v>
      </c>
      <c r="B6" s="236" t="s">
        <v>59</v>
      </c>
      <c r="C6" s="139" t="s">
        <v>79</v>
      </c>
      <c r="D6" s="107" t="s">
        <v>130</v>
      </c>
      <c r="E6" s="107" t="s">
        <v>96</v>
      </c>
      <c r="F6" s="107" t="s">
        <v>92</v>
      </c>
      <c r="H6" s="141"/>
      <c r="I6" s="141"/>
    </row>
    <row r="7" spans="1:9" s="104" customFormat="1" ht="12.75" customHeight="1" thickBot="1">
      <c r="A7" s="234"/>
      <c r="B7" s="237"/>
      <c r="C7" s="144" t="s">
        <v>48</v>
      </c>
      <c r="D7" s="144" t="s">
        <v>175</v>
      </c>
      <c r="E7" s="145" t="s">
        <v>175</v>
      </c>
      <c r="F7" s="146" t="s">
        <v>50</v>
      </c>
      <c r="H7" s="142"/>
      <c r="I7" s="142"/>
    </row>
    <row r="8" spans="1:9" s="91" customFormat="1" ht="24" customHeight="1" thickBot="1">
      <c r="A8" s="235"/>
      <c r="B8" s="238"/>
      <c r="C8" s="140" t="s">
        <v>71</v>
      </c>
      <c r="D8" s="108" t="s">
        <v>83</v>
      </c>
      <c r="E8" s="107" t="s">
        <v>124</v>
      </c>
      <c r="F8" s="107" t="s">
        <v>119</v>
      </c>
      <c r="H8" s="141"/>
      <c r="I8" s="141"/>
    </row>
    <row r="9" spans="1:6" s="91" customFormat="1" ht="24" customHeight="1">
      <c r="A9" s="233" t="s">
        <v>44</v>
      </c>
      <c r="B9" s="236" t="s">
        <v>158</v>
      </c>
      <c r="C9" s="107" t="s">
        <v>134</v>
      </c>
      <c r="D9" s="126"/>
      <c r="E9" s="126"/>
      <c r="F9" s="107" t="s">
        <v>100</v>
      </c>
    </row>
    <row r="10" spans="1:6" s="104" customFormat="1" ht="12.75" customHeight="1" thickBot="1">
      <c r="A10" s="234"/>
      <c r="B10" s="237"/>
      <c r="C10" s="144" t="s">
        <v>49</v>
      </c>
      <c r="D10" s="105"/>
      <c r="E10" s="105"/>
      <c r="F10" s="146" t="s">
        <v>65</v>
      </c>
    </row>
    <row r="11" spans="1:6" s="91" customFormat="1" ht="24" customHeight="1" thickBot="1">
      <c r="A11" s="235"/>
      <c r="B11" s="238"/>
      <c r="C11" s="108" t="s">
        <v>140</v>
      </c>
      <c r="D11" s="127"/>
      <c r="E11" s="127"/>
      <c r="F11" s="107" t="s">
        <v>101</v>
      </c>
    </row>
    <row r="12" spans="1:6" s="91" customFormat="1" ht="24" customHeight="1" hidden="1">
      <c r="A12" s="233" t="s">
        <v>45</v>
      </c>
      <c r="B12" s="236" t="s">
        <v>57</v>
      </c>
      <c r="C12" s="126"/>
      <c r="D12" s="126"/>
      <c r="E12" s="126"/>
      <c r="F12" s="126"/>
    </row>
    <row r="13" spans="1:6" s="104" customFormat="1" ht="12.75" customHeight="1" hidden="1">
      <c r="A13" s="234"/>
      <c r="B13" s="237"/>
      <c r="C13" s="105"/>
      <c r="D13" s="105"/>
      <c r="E13" s="105"/>
      <c r="F13" s="145" t="s">
        <v>49</v>
      </c>
    </row>
    <row r="14" spans="1:6" s="91" customFormat="1" ht="24" customHeight="1" hidden="1" thickBot="1">
      <c r="A14" s="235"/>
      <c r="B14" s="238"/>
      <c r="C14" s="127"/>
      <c r="D14" s="127"/>
      <c r="E14" s="127"/>
      <c r="F14" s="127"/>
    </row>
    <row r="15" spans="1:6" s="91" customFormat="1" ht="24" customHeight="1" hidden="1">
      <c r="A15" s="233" t="s">
        <v>46</v>
      </c>
      <c r="B15" s="236" t="s">
        <v>70</v>
      </c>
      <c r="C15" s="126"/>
      <c r="D15" s="126"/>
      <c r="E15" s="126"/>
      <c r="F15" s="126"/>
    </row>
    <row r="16" spans="1:6" s="104" customFormat="1" ht="12.75" customHeight="1" hidden="1">
      <c r="A16" s="234"/>
      <c r="B16" s="237"/>
      <c r="C16" s="148" t="s">
        <v>51</v>
      </c>
      <c r="D16" s="105"/>
      <c r="E16" s="105"/>
      <c r="F16" s="146" t="s">
        <v>51</v>
      </c>
    </row>
    <row r="17" spans="1:6" s="91" customFormat="1" ht="24" customHeight="1" hidden="1" thickBot="1">
      <c r="A17" s="235"/>
      <c r="B17" s="238"/>
      <c r="C17" s="127"/>
      <c r="D17" s="127"/>
      <c r="E17" s="127"/>
      <c r="F17" s="127"/>
    </row>
    <row r="19" spans="1:2" ht="15.75">
      <c r="A19" s="122" t="s">
        <v>60</v>
      </c>
      <c r="B19" s="123" t="s">
        <v>62</v>
      </c>
    </row>
    <row r="20" spans="1:2" ht="15.75">
      <c r="A20" s="121" t="s">
        <v>60</v>
      </c>
      <c r="B20" s="125" t="s">
        <v>64</v>
      </c>
    </row>
    <row r="21" ht="12.75">
      <c r="F21" s="124"/>
    </row>
    <row r="22" spans="5:6" ht="12.75">
      <c r="E22" s="232" t="s">
        <v>63</v>
      </c>
      <c r="F22" s="232"/>
    </row>
    <row r="23" spans="5:6" ht="12.75">
      <c r="E23" s="231" t="s">
        <v>139</v>
      </c>
      <c r="F23" s="232"/>
    </row>
  </sheetData>
  <sheetProtection/>
  <mergeCells count="13">
    <mergeCell ref="E1:F1"/>
    <mergeCell ref="A2:F2"/>
    <mergeCell ref="A3:F3"/>
    <mergeCell ref="E22:F22"/>
    <mergeCell ref="A9:A11"/>
    <mergeCell ref="A12:A14"/>
    <mergeCell ref="B9:B11"/>
    <mergeCell ref="B12:B14"/>
    <mergeCell ref="A6:A8"/>
    <mergeCell ref="B6:B8"/>
    <mergeCell ref="E23:F23"/>
    <mergeCell ref="A15:A17"/>
    <mergeCell ref="B15:B17"/>
  </mergeCells>
  <printOptions/>
  <pageMargins left="1.1023622047244095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Birol Kasapoğlu</dc:creator>
  <cp:keywords/>
  <dc:description/>
  <cp:lastModifiedBy>User</cp:lastModifiedBy>
  <cp:lastPrinted>2022-06-05T09:37:54Z</cp:lastPrinted>
  <dcterms:created xsi:type="dcterms:W3CDTF">2007-05-08T05:24:11Z</dcterms:created>
  <dcterms:modified xsi:type="dcterms:W3CDTF">2022-06-05T09:48:24Z</dcterms:modified>
  <cp:category/>
  <cp:version/>
  <cp:contentType/>
  <cp:contentStatus/>
</cp:coreProperties>
</file>